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nal Scores" sheetId="1" r:id="rId1"/>
  </sheets>
  <definedNames>
    <definedName name="_xlnm.Print_Area" localSheetId="0">'Final Scores'!$A$1:$AH$79</definedName>
    <definedName name="_xlnm.Print_Area_1">'Final Scores'!$A$1:$AH$79</definedName>
  </definedNames>
  <calcPr fullCalcOnLoad="1"/>
</workbook>
</file>

<file path=xl/sharedStrings.xml><?xml version="1.0" encoding="utf-8"?>
<sst xmlns="http://schemas.openxmlformats.org/spreadsheetml/2006/main" count="325" uniqueCount="115">
  <si>
    <t>Iron Sight</t>
  </si>
  <si>
    <t>Match 1-100-yds</t>
  </si>
  <si>
    <t>Match 2-Reverse Dewer</t>
  </si>
  <si>
    <t>Match 3-50 Yards</t>
  </si>
  <si>
    <t>Match 4</t>
  </si>
  <si>
    <t>Any Sight</t>
  </si>
  <si>
    <t>Match 6-100-yds</t>
  </si>
  <si>
    <t>Match 7-Reverse Dewer</t>
  </si>
  <si>
    <t>Match 8-50 Yards</t>
  </si>
  <si>
    <t>Match 9</t>
  </si>
  <si>
    <t>Match 11</t>
  </si>
  <si>
    <t>Competitor</t>
  </si>
  <si>
    <t>Cat</t>
  </si>
  <si>
    <t xml:space="preserve">Stage 1 </t>
  </si>
  <si>
    <t>Stage 2</t>
  </si>
  <si>
    <t>Stage 1</t>
  </si>
  <si>
    <t>Iron Agg.</t>
  </si>
  <si>
    <t>Any Agg.</t>
  </si>
  <si>
    <t>Grand Agg</t>
  </si>
  <si>
    <t>Master/Unclassified</t>
  </si>
  <si>
    <t>Master</t>
  </si>
  <si>
    <t>Bill Lange</t>
  </si>
  <si>
    <t>Civ</t>
  </si>
  <si>
    <t>2nd</t>
  </si>
  <si>
    <t>1st</t>
  </si>
  <si>
    <t>Shawn McDonnell</t>
  </si>
  <si>
    <t>MW</t>
  </si>
  <si>
    <t>Hi Senior</t>
  </si>
  <si>
    <t>Greg Tomsen</t>
  </si>
  <si>
    <t>Sr</t>
  </si>
  <si>
    <t>Hi Any</t>
  </si>
  <si>
    <t>Silver</t>
  </si>
  <si>
    <t>Ron Wigger</t>
  </si>
  <si>
    <t>Ser</t>
  </si>
  <si>
    <t>S. Povroznik, IV</t>
  </si>
  <si>
    <t>SJ</t>
  </si>
  <si>
    <t>Ryan Wohlert</t>
  </si>
  <si>
    <t>IJ</t>
  </si>
  <si>
    <t>Andrew Hickey</t>
  </si>
  <si>
    <t>Nicole Ladd</t>
  </si>
  <si>
    <t>IJ/W</t>
  </si>
  <si>
    <t>Caitlin McAdoo</t>
  </si>
  <si>
    <t>SJ/W</t>
  </si>
  <si>
    <t>Nick Staurovsky</t>
  </si>
  <si>
    <t>Jr</t>
  </si>
  <si>
    <t>Elias Davenport</t>
  </si>
  <si>
    <t>Mark Jurras</t>
  </si>
  <si>
    <t>Miranda Jurras</t>
  </si>
  <si>
    <t>Score Only</t>
  </si>
  <si>
    <t>Matt Curry</t>
  </si>
  <si>
    <t>SO</t>
  </si>
  <si>
    <t>Rachel Gardecki</t>
  </si>
  <si>
    <t xml:space="preserve">Sharpshooter/Expert </t>
  </si>
  <si>
    <t>Rick Capozzi</t>
  </si>
  <si>
    <t>Patti Clark</t>
  </si>
  <si>
    <t>IS/W</t>
  </si>
  <si>
    <t>Len Remaly</t>
  </si>
  <si>
    <t>Claudia Duksa</t>
  </si>
  <si>
    <t>Jr/W</t>
  </si>
  <si>
    <t>Hi Woman</t>
  </si>
  <si>
    <t>Richard Duksa</t>
  </si>
  <si>
    <t xml:space="preserve">1st </t>
  </si>
  <si>
    <t>Roger McQuiggan</t>
  </si>
  <si>
    <t>J. Doerschler</t>
  </si>
  <si>
    <t>3rd</t>
  </si>
  <si>
    <t>Bronze</t>
  </si>
  <si>
    <t>S. Carpenter</t>
  </si>
  <si>
    <t>Steve Rocketto</t>
  </si>
  <si>
    <t>Hap Rocketto</t>
  </si>
  <si>
    <t>IS</t>
  </si>
  <si>
    <t>Chet Ruscio</t>
  </si>
  <si>
    <t>H. Wilcoxson</t>
  </si>
  <si>
    <t>Remington Lyman</t>
  </si>
  <si>
    <t>Gold</t>
  </si>
  <si>
    <t>Michael Burzynski</t>
  </si>
  <si>
    <t>Jim Stanley</t>
  </si>
  <si>
    <t>Hi Junior</t>
  </si>
  <si>
    <t>Dan Holmes</t>
  </si>
  <si>
    <t>Andrew Marzec</t>
  </si>
  <si>
    <t>Dave Mulligan</t>
  </si>
  <si>
    <t>Marksman</t>
  </si>
  <si>
    <t>Josie Burzynski</t>
  </si>
  <si>
    <t>Col/W</t>
  </si>
  <si>
    <t>Co/W</t>
  </si>
  <si>
    <t>Amy McDonnell</t>
  </si>
  <si>
    <t>Eric Sloan</t>
  </si>
  <si>
    <t>Kyle Frawley</t>
  </si>
  <si>
    <t>Anthony Cuozzo</t>
  </si>
  <si>
    <t>K. Wilcoxson</t>
  </si>
  <si>
    <t>Sam McAdoo</t>
  </si>
  <si>
    <t>Tom Stanley</t>
  </si>
  <si>
    <t>Libby Tallberg</t>
  </si>
  <si>
    <t>Iron Sight Teams</t>
  </si>
  <si>
    <t>Any Sight Team</t>
  </si>
  <si>
    <t>200 Pot</t>
  </si>
  <si>
    <r>
      <t xml:space="preserve">No one fired a 200 during this match, but there was some close ones. The Pot is </t>
    </r>
    <r>
      <rPr>
        <b/>
        <sz val="10"/>
        <rFont val="Tahoma"/>
        <family val="2"/>
      </rPr>
      <t>$401.00</t>
    </r>
    <r>
      <rPr>
        <sz val="10"/>
        <rFont val="Tahoma"/>
        <family val="2"/>
      </rPr>
      <t xml:space="preserve"> going into the Great Pumpkin Match (October 23 &amp; 24, 2010)</t>
    </r>
  </si>
  <si>
    <t>Sub Junior Team</t>
  </si>
  <si>
    <t>Senior Team</t>
  </si>
  <si>
    <t>50/50 Raffle</t>
  </si>
  <si>
    <t>Thank you to everyone who bought raffle tickets. A total of $66 was collected over the weekend Nick Staurovsky was the winner of $ 33.00</t>
  </si>
  <si>
    <t>THANK YOU!!!!</t>
  </si>
  <si>
    <t>*</t>
  </si>
  <si>
    <t xml:space="preserve">I would like to thank everyone for coming to this years match. </t>
  </si>
  <si>
    <t>Women Team</t>
  </si>
  <si>
    <t>Intermendiate Team</t>
  </si>
  <si>
    <t>Big THANKS to the following people</t>
  </si>
  <si>
    <t>Anthony Cuozzo - Range Officer</t>
  </si>
  <si>
    <t>Dave Lyman and Ryan Smith - Scoring on Saturday!!!!</t>
  </si>
  <si>
    <t>Big Thank you to my Target Collectors &amp; those who helped with the road</t>
  </si>
  <si>
    <t>Katie Wilcoxson</t>
  </si>
  <si>
    <t>My Dad - For scoring on Sunday!</t>
  </si>
  <si>
    <t>If I forgot anyone, I am very sorry - and I thank you very much…without everyone's help the match would not run smoothly!</t>
  </si>
  <si>
    <t>Junior Team</t>
  </si>
  <si>
    <t>Mike Burzynski Jr</t>
  </si>
  <si>
    <t>* Scores being submitted for possible Record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</si>
</sst>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"/>
    <numFmt numFmtId="167" formatCode="0"/>
  </numFmts>
  <fonts count="6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i/>
      <sz val="10"/>
      <name val="Tahoma"/>
      <family val="2"/>
    </font>
    <font>
      <b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0" applyFont="1">
      <alignment/>
      <protection/>
    </xf>
    <xf numFmtId="166" fontId="1" fillId="0" borderId="0" xfId="20" applyNumberFormat="1" applyFont="1" applyFill="1">
      <alignment/>
      <protection/>
    </xf>
    <xf numFmtId="166" fontId="1" fillId="0" borderId="0" xfId="20" applyNumberFormat="1" applyFont="1">
      <alignment/>
      <protection/>
    </xf>
    <xf numFmtId="166" fontId="2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0" fillId="0" borderId="0" xfId="20" applyFont="1">
      <alignment/>
      <protection/>
    </xf>
    <xf numFmtId="164" fontId="4" fillId="0" borderId="0" xfId="20" applyFont="1" applyFill="1" applyBorder="1">
      <alignment/>
      <protection/>
    </xf>
    <xf numFmtId="164" fontId="2" fillId="0" borderId="0" xfId="20" applyFont="1" applyFill="1" applyBorder="1">
      <alignment/>
      <protection/>
    </xf>
    <xf numFmtId="166" fontId="4" fillId="0" borderId="0" xfId="20" applyNumberFormat="1" applyFont="1" applyFill="1" applyBorder="1">
      <alignment/>
      <protection/>
    </xf>
    <xf numFmtId="166" fontId="2" fillId="0" borderId="0" xfId="20" applyNumberFormat="1" applyFont="1" applyFill="1" applyBorder="1">
      <alignment/>
      <protection/>
    </xf>
    <xf numFmtId="164" fontId="2" fillId="0" borderId="0" xfId="20" applyFont="1" applyBorder="1">
      <alignment/>
      <protection/>
    </xf>
    <xf numFmtId="166" fontId="4" fillId="0" borderId="0" xfId="20" applyNumberFormat="1" applyFont="1" applyFill="1" applyBorder="1" applyAlignment="1">
      <alignment horizontal="center"/>
      <protection/>
    </xf>
    <xf numFmtId="166" fontId="2" fillId="0" borderId="0" xfId="20" applyNumberFormat="1" applyFont="1" applyFill="1" applyBorder="1" applyAlignment="1">
      <alignment horizontal="center"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 applyFont="1" applyFill="1" applyBorder="1">
      <alignment/>
      <protection/>
    </xf>
    <xf numFmtId="164" fontId="1" fillId="0" borderId="0" xfId="20" applyFont="1" applyBorder="1">
      <alignment/>
      <protection/>
    </xf>
    <xf numFmtId="164" fontId="5" fillId="0" borderId="0" xfId="20" applyFont="1" applyFill="1" applyBorder="1">
      <alignment/>
      <protection/>
    </xf>
    <xf numFmtId="166" fontId="5" fillId="0" borderId="0" xfId="20" applyNumberFormat="1" applyFont="1" applyFill="1" applyBorder="1">
      <alignment/>
      <protection/>
    </xf>
    <xf numFmtId="164" fontId="5" fillId="0" borderId="0" xfId="20" applyFont="1">
      <alignment/>
      <protection/>
    </xf>
    <xf numFmtId="167" fontId="1" fillId="0" borderId="0" xfId="20" applyNumberFormat="1" applyFont="1" applyFill="1" applyBorder="1">
      <alignment/>
      <protection/>
    </xf>
    <xf numFmtId="166" fontId="1" fillId="0" borderId="0" xfId="20" applyNumberFormat="1" applyFont="1" applyBorder="1">
      <alignment/>
      <protection/>
    </xf>
    <xf numFmtId="164" fontId="1" fillId="0" borderId="0" xfId="20" applyFont="1" applyFill="1" applyBorder="1" applyAlignment="1">
      <alignment/>
      <protection/>
    </xf>
    <xf numFmtId="164" fontId="0" fillId="0" borderId="0" xfId="20" applyFont="1" applyAlignment="1">
      <alignment/>
      <protection/>
    </xf>
    <xf numFmtId="164" fontId="2" fillId="0" borderId="0" xfId="20" applyFont="1">
      <alignment/>
      <protection/>
    </xf>
    <xf numFmtId="166" fontId="1" fillId="0" borderId="0" xfId="20" applyNumberFormat="1" applyFont="1" applyFill="1" applyBorder="1" applyAlignment="1">
      <alignment horizontal="left"/>
      <protection/>
    </xf>
    <xf numFmtId="166" fontId="1" fillId="0" borderId="0" xfId="20" applyNumberFormat="1" applyFont="1" applyAlignment="1">
      <alignment/>
      <protection/>
    </xf>
    <xf numFmtId="166" fontId="0" fillId="0" borderId="0" xfId="20" applyNumberFormat="1" applyFont="1" applyAlignment="1">
      <alignment horizontal="left"/>
      <protection/>
    </xf>
    <xf numFmtId="166" fontId="1" fillId="0" borderId="0" xfId="20" applyNumberFormat="1" applyFont="1" applyFill="1" applyAlignment="1">
      <alignment horizontal="left"/>
      <protection/>
    </xf>
    <xf numFmtId="166" fontId="2" fillId="0" borderId="0" xfId="20" applyNumberFormat="1" applyFont="1" applyFill="1" applyAlignment="1">
      <alignment horizontal="right"/>
      <protection/>
    </xf>
    <xf numFmtId="166" fontId="1" fillId="0" borderId="0" xfId="20" applyNumberFormat="1" applyFont="1" applyBorder="1" applyAlignment="1">
      <alignment horizontal="left"/>
      <protection/>
    </xf>
    <xf numFmtId="166" fontId="1" fillId="0" borderId="0" xfId="20" applyNumberFormat="1" applyFont="1" applyAlignment="1">
      <alignment horizontal="left"/>
      <protection/>
    </xf>
    <xf numFmtId="164" fontId="0" fillId="0" borderId="0" xfId="20" applyFont="1" applyAlignment="1">
      <alignment wrapText="1"/>
      <protection/>
    </xf>
    <xf numFmtId="164" fontId="0" fillId="0" borderId="0" xfId="20" applyFont="1" applyAlignment="1">
      <alignment vertical="top" wrapText="1"/>
      <protection/>
    </xf>
    <xf numFmtId="166" fontId="0" fillId="0" borderId="0" xfId="20" applyNumberFormat="1" applyFont="1">
      <alignment/>
      <protection/>
    </xf>
    <xf numFmtId="164" fontId="3" fillId="0" borderId="0" xfId="20" applyFont="1" applyAlignment="1">
      <alignment horizontal="right"/>
      <protection/>
    </xf>
    <xf numFmtId="166" fontId="0" fillId="0" borderId="0" xfId="20" applyNumberFormat="1" applyFont="1" applyBorder="1" applyAlignment="1">
      <alignment horizontal="left"/>
      <protection/>
    </xf>
    <xf numFmtId="164" fontId="2" fillId="0" borderId="0" xfId="20" applyFont="1" applyAlignment="1">
      <alignment horizontal="right"/>
      <protection/>
    </xf>
    <xf numFmtId="166" fontId="0" fillId="0" borderId="0" xfId="20" applyNumberFormat="1" applyFont="1" applyAlignment="1">
      <alignment wrapText="1"/>
      <protection/>
    </xf>
    <xf numFmtId="164" fontId="2" fillId="0" borderId="0" xfId="20" applyFont="1" applyBorder="1" applyAlignment="1">
      <alignment horizontal="center" vertical="top" wrapText="1"/>
      <protection/>
    </xf>
    <xf numFmtId="166" fontId="0" fillId="0" borderId="0" xfId="20" applyNumberFormat="1" applyFont="1" applyAlignment="1">
      <alignment/>
      <protection/>
    </xf>
    <xf numFmtId="164" fontId="0" fillId="0" borderId="0" xfId="20" applyFont="1" applyBorder="1">
      <alignment/>
      <protection/>
    </xf>
    <xf numFmtId="164" fontId="3" fillId="0" borderId="0" xfId="20" applyFont="1" applyBorder="1">
      <alignment/>
      <protection/>
    </xf>
    <xf numFmtId="164" fontId="1" fillId="0" borderId="0" xfId="20" applyFont="1" applyAlignment="1">
      <alignment/>
      <protection/>
    </xf>
    <xf numFmtId="164" fontId="1" fillId="0" borderId="0" xfId="20" applyFont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8"/>
  <sheetViews>
    <sheetView tabSelected="1" workbookViewId="0" topLeftCell="A28">
      <selection activeCell="E71" sqref="E71"/>
    </sheetView>
  </sheetViews>
  <sheetFormatPr defaultColWidth="9.140625" defaultRowHeight="12.75"/>
  <cols>
    <col min="1" max="1" width="18.8515625" style="1" customWidth="1"/>
    <col min="2" max="2" width="9.7109375" style="1" customWidth="1"/>
    <col min="3" max="3" width="11.00390625" style="2" customWidth="1"/>
    <col min="4" max="4" width="8.7109375" style="3" customWidth="1"/>
    <col min="5" max="5" width="8.421875" style="3" customWidth="1"/>
    <col min="6" max="6" width="5.28125" style="4" customWidth="1"/>
    <col min="7" max="7" width="8.140625" style="3" customWidth="1"/>
    <col min="8" max="8" width="8.28125" style="3" customWidth="1"/>
    <col min="9" max="9" width="9.7109375" style="3" customWidth="1"/>
    <col min="10" max="10" width="5.140625" style="4" customWidth="1"/>
    <col min="11" max="11" width="8.8515625" style="3" customWidth="1"/>
    <col min="12" max="12" width="9.28125" style="3" customWidth="1"/>
    <col min="13" max="13" width="8.7109375" style="3" customWidth="1"/>
    <col min="14" max="14" width="5.421875" style="4" customWidth="1"/>
    <col min="15" max="16" width="11.7109375" style="3" customWidth="1"/>
    <col min="17" max="17" width="16.421875" style="1" customWidth="1"/>
    <col min="18" max="18" width="5.421875" style="1" customWidth="1"/>
    <col min="19" max="19" width="7.57421875" style="2" customWidth="1"/>
    <col min="20" max="20" width="7.8515625" style="3" customWidth="1"/>
    <col min="21" max="21" width="7.57421875" style="3" customWidth="1"/>
    <col min="22" max="22" width="5.28125" style="4" customWidth="1"/>
    <col min="23" max="23" width="7.8515625" style="3" customWidth="1"/>
    <col min="24" max="24" width="7.7109375" style="3" customWidth="1"/>
    <col min="25" max="25" width="7.57421875" style="3" customWidth="1"/>
    <col min="26" max="26" width="5.140625" style="4" customWidth="1"/>
    <col min="27" max="27" width="8.140625" style="3" customWidth="1"/>
    <col min="28" max="28" width="7.7109375" style="3" customWidth="1"/>
    <col min="29" max="29" width="7.57421875" style="3" customWidth="1"/>
    <col min="30" max="30" width="5.421875" style="4" customWidth="1"/>
    <col min="31" max="31" width="9.28125" style="3" customWidth="1"/>
    <col min="32" max="32" width="7.00390625" style="5" customWidth="1"/>
    <col min="33" max="33" width="9.28125" style="3" customWidth="1"/>
    <col min="34" max="34" width="10.57421875" style="5" customWidth="1"/>
    <col min="35" max="35" width="10.28125" style="6" customWidth="1"/>
    <col min="36" max="16384" width="9.140625" style="6" customWidth="1"/>
  </cols>
  <sheetData>
    <row r="1" spans="1:33" s="11" customFormat="1" ht="12">
      <c r="A1" s="7" t="s">
        <v>0</v>
      </c>
      <c r="B1" s="8"/>
      <c r="C1" s="9" t="s">
        <v>1</v>
      </c>
      <c r="D1" s="10"/>
      <c r="E1" s="10"/>
      <c r="F1" s="10"/>
      <c r="G1" s="9" t="s">
        <v>2</v>
      </c>
      <c r="H1" s="10"/>
      <c r="I1" s="10"/>
      <c r="J1" s="10"/>
      <c r="K1" s="9" t="s">
        <v>3</v>
      </c>
      <c r="L1" s="10"/>
      <c r="M1" s="10"/>
      <c r="N1" s="10"/>
      <c r="O1" s="9" t="s">
        <v>4</v>
      </c>
      <c r="P1" s="9"/>
      <c r="Q1" s="7" t="s">
        <v>5</v>
      </c>
      <c r="R1" s="8"/>
      <c r="S1" s="9" t="s">
        <v>6</v>
      </c>
      <c r="T1" s="10"/>
      <c r="U1" s="10"/>
      <c r="V1" s="10"/>
      <c r="W1" s="9" t="s">
        <v>7</v>
      </c>
      <c r="X1" s="10"/>
      <c r="Y1" s="10"/>
      <c r="Z1" s="10"/>
      <c r="AA1" s="9" t="s">
        <v>8</v>
      </c>
      <c r="AB1" s="10"/>
      <c r="AC1" s="10"/>
      <c r="AD1" s="10"/>
      <c r="AE1" s="9" t="s">
        <v>9</v>
      </c>
      <c r="AG1" s="9" t="s">
        <v>10</v>
      </c>
    </row>
    <row r="2" spans="1:33" s="7" customFormat="1" ht="12">
      <c r="A2" s="7" t="s">
        <v>11</v>
      </c>
      <c r="B2" s="7" t="s">
        <v>12</v>
      </c>
      <c r="C2" s="12" t="s">
        <v>13</v>
      </c>
      <c r="D2" s="12" t="s">
        <v>14</v>
      </c>
      <c r="E2" s="12"/>
      <c r="F2" s="12"/>
      <c r="G2" s="12" t="s">
        <v>15</v>
      </c>
      <c r="H2" s="12" t="s">
        <v>14</v>
      </c>
      <c r="I2" s="12"/>
      <c r="J2" s="12"/>
      <c r="K2" s="12" t="s">
        <v>15</v>
      </c>
      <c r="L2" s="12" t="s">
        <v>14</v>
      </c>
      <c r="M2" s="12"/>
      <c r="N2" s="12"/>
      <c r="O2" s="12" t="s">
        <v>16</v>
      </c>
      <c r="P2" s="12"/>
      <c r="Q2" s="7" t="s">
        <v>11</v>
      </c>
      <c r="R2" s="7" t="s">
        <v>12</v>
      </c>
      <c r="S2" s="12" t="s">
        <v>13</v>
      </c>
      <c r="T2" s="12" t="s">
        <v>14</v>
      </c>
      <c r="U2" s="12"/>
      <c r="V2" s="12"/>
      <c r="W2" s="12" t="s">
        <v>15</v>
      </c>
      <c r="X2" s="12" t="s">
        <v>14</v>
      </c>
      <c r="Y2" s="12"/>
      <c r="Z2" s="12"/>
      <c r="AA2" s="12" t="s">
        <v>15</v>
      </c>
      <c r="AB2" s="12" t="s">
        <v>14</v>
      </c>
      <c r="AC2" s="12"/>
      <c r="AD2" s="12"/>
      <c r="AE2" s="12" t="s">
        <v>17</v>
      </c>
      <c r="AG2" s="12" t="s">
        <v>18</v>
      </c>
    </row>
    <row r="3" spans="3:33" s="8" customFormat="1" ht="12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13"/>
    </row>
    <row r="4" spans="1:33" s="8" customFormat="1" ht="12">
      <c r="A4" s="7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7" t="s">
        <v>20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G4" s="13"/>
    </row>
    <row r="5" spans="1:34" s="14" customFormat="1" ht="12">
      <c r="A5" s="14" t="s">
        <v>21</v>
      </c>
      <c r="B5" s="14" t="s">
        <v>22</v>
      </c>
      <c r="C5" s="15">
        <v>185.003</v>
      </c>
      <c r="D5" s="15">
        <v>180.002</v>
      </c>
      <c r="E5" s="15">
        <f aca="true" t="shared" si="0" ref="E5:E7">D5+C5</f>
        <v>365.005</v>
      </c>
      <c r="F5" s="10"/>
      <c r="G5" s="15">
        <v>190.002</v>
      </c>
      <c r="H5" s="15">
        <v>189.006</v>
      </c>
      <c r="I5" s="15">
        <f aca="true" t="shared" si="1" ref="I5:I7">H5+G5</f>
        <v>379.00800000000004</v>
      </c>
      <c r="J5" s="10" t="s">
        <v>23</v>
      </c>
      <c r="K5" s="15">
        <v>187.006</v>
      </c>
      <c r="L5" s="15">
        <v>188.005</v>
      </c>
      <c r="M5" s="15">
        <f aca="true" t="shared" si="2" ref="M5:M7">L5+K5</f>
        <v>375.01099999999997</v>
      </c>
      <c r="N5" s="10"/>
      <c r="O5" s="15">
        <f aca="true" t="shared" si="3" ref="O5:O7">SUM(+M5+I5+E5)</f>
        <v>1119.024</v>
      </c>
      <c r="P5" s="15"/>
      <c r="Q5" s="14" t="s">
        <v>21</v>
      </c>
      <c r="R5" s="14" t="s">
        <v>22</v>
      </c>
      <c r="S5" s="15">
        <v>195.012</v>
      </c>
      <c r="T5" s="15">
        <v>196.007</v>
      </c>
      <c r="U5" s="15">
        <f aca="true" t="shared" si="4" ref="U5:U8">T5+S5</f>
        <v>391.019</v>
      </c>
      <c r="V5" s="10" t="s">
        <v>24</v>
      </c>
      <c r="W5" s="15">
        <v>195.008</v>
      </c>
      <c r="X5" s="15">
        <v>193.007</v>
      </c>
      <c r="Y5" s="15">
        <f aca="true" t="shared" si="5" ref="Y5:Y8">X5+W5</f>
        <v>388.015</v>
      </c>
      <c r="Z5" s="10" t="s">
        <v>23</v>
      </c>
      <c r="AA5" s="15">
        <v>195.009</v>
      </c>
      <c r="AB5" s="15">
        <v>196.012</v>
      </c>
      <c r="AC5" s="15">
        <f aca="true" t="shared" si="6" ref="AC5:AC8">AB5+AA5</f>
        <v>391.02099999999996</v>
      </c>
      <c r="AD5" s="10" t="s">
        <v>23</v>
      </c>
      <c r="AE5" s="15">
        <f aca="true" t="shared" si="7" ref="AE5:AE8">SUM(+AC5+Y5+U5)</f>
        <v>1170.0549999999998</v>
      </c>
      <c r="AF5" s="8" t="s">
        <v>23</v>
      </c>
      <c r="AG5" s="15">
        <f>SUM(AE5,O5)</f>
        <v>2289.0789999999997</v>
      </c>
      <c r="AH5" s="8" t="s">
        <v>24</v>
      </c>
    </row>
    <row r="6" spans="1:34" s="14" customFormat="1" ht="12">
      <c r="A6" s="14" t="s">
        <v>25</v>
      </c>
      <c r="B6" s="14" t="s">
        <v>22</v>
      </c>
      <c r="C6" s="15">
        <v>192.002</v>
      </c>
      <c r="D6" s="15">
        <v>190.008</v>
      </c>
      <c r="E6" s="15">
        <f t="shared" si="0"/>
        <v>382.01</v>
      </c>
      <c r="F6" s="10" t="s">
        <v>26</v>
      </c>
      <c r="G6" s="15">
        <v>185.007</v>
      </c>
      <c r="H6" s="15">
        <v>194.01</v>
      </c>
      <c r="I6" s="15">
        <f t="shared" si="1"/>
        <v>379.017</v>
      </c>
      <c r="J6" s="10" t="s">
        <v>24</v>
      </c>
      <c r="K6" s="15">
        <v>191.004</v>
      </c>
      <c r="L6" s="15">
        <v>182.005</v>
      </c>
      <c r="M6" s="15">
        <f t="shared" si="2"/>
        <v>373.009</v>
      </c>
      <c r="N6" s="10"/>
      <c r="O6" s="15">
        <f t="shared" si="3"/>
        <v>1134.036</v>
      </c>
      <c r="P6" s="10" t="s">
        <v>24</v>
      </c>
      <c r="Q6" s="14" t="s">
        <v>25</v>
      </c>
      <c r="R6" s="14" t="s">
        <v>22</v>
      </c>
      <c r="S6" s="15">
        <v>194.009</v>
      </c>
      <c r="T6" s="15">
        <v>195.01</v>
      </c>
      <c r="U6" s="15">
        <f t="shared" si="4"/>
        <v>389.019</v>
      </c>
      <c r="V6" s="10" t="s">
        <v>23</v>
      </c>
      <c r="W6" s="15">
        <v>186.002</v>
      </c>
      <c r="X6" s="15">
        <v>193.005</v>
      </c>
      <c r="Y6" s="15">
        <f t="shared" si="5"/>
        <v>379.007</v>
      </c>
      <c r="Z6" s="10"/>
      <c r="AA6" s="15">
        <v>191.005</v>
      </c>
      <c r="AB6" s="15">
        <v>196.007</v>
      </c>
      <c r="AC6" s="15">
        <f t="shared" si="6"/>
        <v>387.012</v>
      </c>
      <c r="AD6" s="10"/>
      <c r="AE6" s="15">
        <f t="shared" si="7"/>
        <v>1155.038</v>
      </c>
      <c r="AF6" s="8"/>
      <c r="AG6" s="15">
        <f>SUM(AE6,O6)</f>
        <v>2289.074</v>
      </c>
      <c r="AH6" s="8" t="s">
        <v>27</v>
      </c>
    </row>
    <row r="7" spans="1:34" s="14" customFormat="1" ht="12">
      <c r="A7" s="14" t="s">
        <v>28</v>
      </c>
      <c r="B7" s="14" t="s">
        <v>29</v>
      </c>
      <c r="C7" s="15">
        <v>186.006</v>
      </c>
      <c r="D7" s="15">
        <v>184.004</v>
      </c>
      <c r="E7" s="15">
        <f t="shared" si="0"/>
        <v>370.01</v>
      </c>
      <c r="F7" s="10" t="s">
        <v>24</v>
      </c>
      <c r="G7" s="15">
        <v>184.003</v>
      </c>
      <c r="H7" s="15">
        <v>188.004</v>
      </c>
      <c r="I7" s="15">
        <f t="shared" si="1"/>
        <v>372.00699999999995</v>
      </c>
      <c r="J7" s="10"/>
      <c r="K7" s="15">
        <v>194.009</v>
      </c>
      <c r="L7" s="15">
        <v>191.005</v>
      </c>
      <c r="M7" s="15">
        <f t="shared" si="2"/>
        <v>385.014</v>
      </c>
      <c r="N7" s="10" t="s">
        <v>24</v>
      </c>
      <c r="O7" s="15">
        <f t="shared" si="3"/>
        <v>1127.031</v>
      </c>
      <c r="P7" s="10" t="s">
        <v>23</v>
      </c>
      <c r="Q7" s="14" t="s">
        <v>28</v>
      </c>
      <c r="R7" s="14" t="s">
        <v>29</v>
      </c>
      <c r="S7" s="15">
        <v>195.007</v>
      </c>
      <c r="T7" s="15">
        <v>197.009</v>
      </c>
      <c r="U7" s="15">
        <f t="shared" si="4"/>
        <v>392.01599999999996</v>
      </c>
      <c r="V7" s="10" t="s">
        <v>26</v>
      </c>
      <c r="W7" s="15">
        <v>192.006</v>
      </c>
      <c r="X7" s="15">
        <v>197.009</v>
      </c>
      <c r="Y7" s="15">
        <f t="shared" si="5"/>
        <v>389.015</v>
      </c>
      <c r="Z7" s="10" t="s">
        <v>24</v>
      </c>
      <c r="AA7" s="15">
        <v>198.008</v>
      </c>
      <c r="AB7" s="15">
        <v>198.011</v>
      </c>
      <c r="AC7" s="15">
        <f t="shared" si="6"/>
        <v>396.019</v>
      </c>
      <c r="AD7" s="10" t="s">
        <v>26</v>
      </c>
      <c r="AE7" s="15">
        <f t="shared" si="7"/>
        <v>1177.05</v>
      </c>
      <c r="AF7" s="8" t="s">
        <v>30</v>
      </c>
      <c r="AG7" s="15">
        <f>SUM(AE7,O7)</f>
        <v>2304.081</v>
      </c>
      <c r="AH7" s="8" t="s">
        <v>31</v>
      </c>
    </row>
    <row r="8" spans="3:34" s="14" customFormat="1" ht="12">
      <c r="C8" s="15"/>
      <c r="D8" s="15"/>
      <c r="E8" s="15"/>
      <c r="F8" s="10"/>
      <c r="G8" s="15"/>
      <c r="H8" s="15"/>
      <c r="I8" s="15"/>
      <c r="J8" s="10"/>
      <c r="K8" s="15"/>
      <c r="L8" s="15"/>
      <c r="M8" s="15"/>
      <c r="N8" s="10"/>
      <c r="O8" s="15"/>
      <c r="P8" s="15"/>
      <c r="Q8" s="14" t="s">
        <v>32</v>
      </c>
      <c r="R8" s="14" t="s">
        <v>33</v>
      </c>
      <c r="S8" s="15">
        <v>192.01</v>
      </c>
      <c r="T8" s="15">
        <v>194.009</v>
      </c>
      <c r="U8" s="15">
        <f t="shared" si="4"/>
        <v>386.019</v>
      </c>
      <c r="V8" s="10"/>
      <c r="W8" s="15">
        <v>195.011</v>
      </c>
      <c r="X8" s="15">
        <v>198.013</v>
      </c>
      <c r="Y8" s="15">
        <f t="shared" si="5"/>
        <v>393.024</v>
      </c>
      <c r="Z8" s="10" t="s">
        <v>26</v>
      </c>
      <c r="AA8" s="15">
        <v>197.012</v>
      </c>
      <c r="AB8" s="15">
        <v>195.011</v>
      </c>
      <c r="AC8" s="15">
        <f t="shared" si="6"/>
        <v>392.023</v>
      </c>
      <c r="AD8" s="10" t="s">
        <v>24</v>
      </c>
      <c r="AE8" s="15">
        <f t="shared" si="7"/>
        <v>1171.066</v>
      </c>
      <c r="AF8" s="8" t="s">
        <v>24</v>
      </c>
      <c r="AG8" s="15"/>
      <c r="AH8" s="8"/>
    </row>
    <row r="9" spans="1:34" s="14" customFormat="1" ht="12">
      <c r="A9" s="14" t="s">
        <v>34</v>
      </c>
      <c r="B9" s="14" t="s">
        <v>35</v>
      </c>
      <c r="C9" s="15">
        <v>149.002</v>
      </c>
      <c r="D9" s="15">
        <v>149.001</v>
      </c>
      <c r="E9" s="15">
        <f aca="true" t="shared" si="8" ref="E9:E16">D9+C9</f>
        <v>298.00300000000004</v>
      </c>
      <c r="F9" s="10"/>
      <c r="G9" s="15">
        <v>172.001</v>
      </c>
      <c r="H9" s="15">
        <v>171.001</v>
      </c>
      <c r="I9" s="15">
        <f aca="true" t="shared" si="9" ref="I9:I16">H9+G9</f>
        <v>343.002</v>
      </c>
      <c r="J9" s="10"/>
      <c r="K9" s="15">
        <v>172</v>
      </c>
      <c r="L9" s="15">
        <v>161</v>
      </c>
      <c r="M9" s="15">
        <f aca="true" t="shared" si="10" ref="M9:M16">L9+K9</f>
        <v>333</v>
      </c>
      <c r="N9" s="10"/>
      <c r="O9" s="15">
        <f aca="true" t="shared" si="11" ref="O9:O16">SUM(+M9+I9+E9)</f>
        <v>974.005</v>
      </c>
      <c r="P9" s="15"/>
      <c r="Q9" s="14" t="s">
        <v>34</v>
      </c>
      <c r="R9" s="14" t="s">
        <v>35</v>
      </c>
      <c r="S9" s="15">
        <v>126.004</v>
      </c>
      <c r="T9" s="15">
        <v>159.001</v>
      </c>
      <c r="U9" s="15">
        <f>T9+S9</f>
        <v>285.005</v>
      </c>
      <c r="V9" s="10"/>
      <c r="W9" s="15">
        <v>7</v>
      </c>
      <c r="X9" s="15">
        <v>23</v>
      </c>
      <c r="Y9" s="15">
        <f>X9+W9</f>
        <v>30</v>
      </c>
      <c r="Z9" s="10"/>
      <c r="AA9" s="15">
        <v>165</v>
      </c>
      <c r="AB9" s="15">
        <v>168.005</v>
      </c>
      <c r="AC9" s="15">
        <f>AB9+AA9</f>
        <v>333.005</v>
      </c>
      <c r="AD9" s="10"/>
      <c r="AE9" s="15">
        <f>SUM(+AC9+Y9+U9)</f>
        <v>648.01</v>
      </c>
      <c r="AF9" s="8"/>
      <c r="AG9" s="15">
        <f>AE9+O9</f>
        <v>1622.0149999999999</v>
      </c>
      <c r="AH9" s="8"/>
    </row>
    <row r="10" spans="1:34" s="14" customFormat="1" ht="12">
      <c r="A10" s="14" t="s">
        <v>36</v>
      </c>
      <c r="B10" s="14" t="s">
        <v>37</v>
      </c>
      <c r="C10" s="15">
        <v>127.001</v>
      </c>
      <c r="D10" s="15">
        <v>152</v>
      </c>
      <c r="E10" s="15">
        <f t="shared" si="8"/>
        <v>279.001</v>
      </c>
      <c r="F10" s="10"/>
      <c r="G10" s="15">
        <v>169.003</v>
      </c>
      <c r="H10" s="15">
        <v>165.002</v>
      </c>
      <c r="I10" s="15">
        <f t="shared" si="9"/>
        <v>334.005</v>
      </c>
      <c r="J10" s="10"/>
      <c r="K10" s="15">
        <v>161.002</v>
      </c>
      <c r="L10" s="15">
        <v>184.004</v>
      </c>
      <c r="M10" s="15">
        <f t="shared" si="10"/>
        <v>345.006</v>
      </c>
      <c r="N10" s="10"/>
      <c r="O10" s="15">
        <f t="shared" si="11"/>
        <v>958.012</v>
      </c>
      <c r="P10" s="15"/>
      <c r="Q10" s="14" t="s">
        <v>36</v>
      </c>
      <c r="R10" s="14" t="s">
        <v>37</v>
      </c>
      <c r="S10" s="15">
        <v>140</v>
      </c>
      <c r="T10" s="15">
        <v>179.002</v>
      </c>
      <c r="U10" s="15">
        <f>T10+S10</f>
        <v>319.002</v>
      </c>
      <c r="V10" s="10"/>
      <c r="W10" s="15">
        <v>163</v>
      </c>
      <c r="X10" s="15">
        <v>177.003</v>
      </c>
      <c r="Y10" s="15">
        <f>X10+W10</f>
        <v>340.003</v>
      </c>
      <c r="Z10" s="10"/>
      <c r="AA10" s="15">
        <v>170.003</v>
      </c>
      <c r="AB10" s="15">
        <v>185.009</v>
      </c>
      <c r="AC10" s="15">
        <f>AB10+AA10</f>
        <v>355.01199999999994</v>
      </c>
      <c r="AD10" s="10"/>
      <c r="AE10" s="15">
        <f>SUM(+AC10+Y10+U10)</f>
        <v>1014.0169999999998</v>
      </c>
      <c r="AF10" s="8"/>
      <c r="AG10" s="15">
        <f>AE10+O10</f>
        <v>1972.0289999999998</v>
      </c>
      <c r="AH10" s="8"/>
    </row>
    <row r="11" spans="1:34" s="14" customFormat="1" ht="12">
      <c r="A11" s="14" t="s">
        <v>38</v>
      </c>
      <c r="B11" s="14" t="s">
        <v>37</v>
      </c>
      <c r="C11" s="15">
        <v>162</v>
      </c>
      <c r="D11" s="15">
        <v>143.001</v>
      </c>
      <c r="E11" s="15">
        <f t="shared" si="8"/>
        <v>305.001</v>
      </c>
      <c r="F11" s="10"/>
      <c r="G11" s="15">
        <v>160</v>
      </c>
      <c r="H11" s="15">
        <v>165</v>
      </c>
      <c r="I11" s="15">
        <f t="shared" si="9"/>
        <v>325</v>
      </c>
      <c r="J11" s="10"/>
      <c r="K11" s="15">
        <v>174.003</v>
      </c>
      <c r="L11" s="15">
        <v>174.002</v>
      </c>
      <c r="M11" s="15">
        <f t="shared" si="10"/>
        <v>348.005</v>
      </c>
      <c r="N11" s="10"/>
      <c r="O11" s="15">
        <f t="shared" si="11"/>
        <v>978.006</v>
      </c>
      <c r="P11" s="15"/>
      <c r="Q11" s="14" t="s">
        <v>38</v>
      </c>
      <c r="R11" s="14" t="s">
        <v>37</v>
      </c>
      <c r="S11" s="15">
        <v>170.002</v>
      </c>
      <c r="T11" s="15">
        <v>166.001</v>
      </c>
      <c r="U11" s="15">
        <f>T11+S11</f>
        <v>336.00300000000004</v>
      </c>
      <c r="V11" s="10"/>
      <c r="W11" s="15">
        <v>181.005</v>
      </c>
      <c r="X11" s="15">
        <v>169.001</v>
      </c>
      <c r="Y11" s="15">
        <f>X11+W11</f>
        <v>350.006</v>
      </c>
      <c r="Z11" s="10"/>
      <c r="AA11" s="15">
        <v>183.004</v>
      </c>
      <c r="AB11" s="15">
        <v>173</v>
      </c>
      <c r="AC11" s="15">
        <f>AB11+AA11</f>
        <v>356.004</v>
      </c>
      <c r="AD11" s="10"/>
      <c r="AE11" s="15">
        <f>SUM(+AC11+Y11+U11)</f>
        <v>1042.013</v>
      </c>
      <c r="AF11" s="8"/>
      <c r="AG11" s="15">
        <f>AE11+O11</f>
        <v>2020.0189999999998</v>
      </c>
      <c r="AH11" s="8"/>
    </row>
    <row r="12" spans="1:34" s="14" customFormat="1" ht="12">
      <c r="A12" s="14" t="s">
        <v>39</v>
      </c>
      <c r="B12" s="14" t="s">
        <v>40</v>
      </c>
      <c r="C12" s="15">
        <v>188.004</v>
      </c>
      <c r="D12" s="15">
        <v>176.001</v>
      </c>
      <c r="E12" s="15">
        <f t="shared" si="8"/>
        <v>364.005</v>
      </c>
      <c r="F12" s="10"/>
      <c r="G12" s="15">
        <v>187.004</v>
      </c>
      <c r="H12" s="15">
        <v>182.002</v>
      </c>
      <c r="I12" s="15">
        <f t="shared" si="9"/>
        <v>369.006</v>
      </c>
      <c r="J12" s="10"/>
      <c r="K12" s="15">
        <v>190.006</v>
      </c>
      <c r="L12" s="15">
        <v>192.011</v>
      </c>
      <c r="M12" s="15">
        <f t="shared" si="10"/>
        <v>382.017</v>
      </c>
      <c r="N12" s="10" t="s">
        <v>23</v>
      </c>
      <c r="O12" s="15">
        <f t="shared" si="11"/>
        <v>1115.0279999999998</v>
      </c>
      <c r="P12" s="15"/>
      <c r="Q12" s="14" t="s">
        <v>39</v>
      </c>
      <c r="R12" s="14" t="s">
        <v>40</v>
      </c>
      <c r="S12" s="15">
        <v>184.003</v>
      </c>
      <c r="T12" s="15">
        <v>188.004</v>
      </c>
      <c r="U12" s="15">
        <f>T12+S12</f>
        <v>372.00699999999995</v>
      </c>
      <c r="V12" s="10"/>
      <c r="W12" s="15">
        <v>188.005</v>
      </c>
      <c r="X12" s="15">
        <v>190.006</v>
      </c>
      <c r="Y12" s="15">
        <f>X12+W12</f>
        <v>378.01099999999997</v>
      </c>
      <c r="Z12" s="10"/>
      <c r="AA12" s="15">
        <v>186.004</v>
      </c>
      <c r="AB12" s="15">
        <v>185.005</v>
      </c>
      <c r="AC12" s="15">
        <f>AB12+AA12</f>
        <v>371.009</v>
      </c>
      <c r="AD12" s="10"/>
      <c r="AE12" s="15">
        <f>SUM(+AC12+Y12+U12)</f>
        <v>1121.027</v>
      </c>
      <c r="AF12" s="8"/>
      <c r="AG12" s="15">
        <f>AE12+O12</f>
        <v>2236.055</v>
      </c>
      <c r="AH12" s="8" t="s">
        <v>23</v>
      </c>
    </row>
    <row r="13" spans="1:34" s="14" customFormat="1" ht="12">
      <c r="A13" s="14" t="s">
        <v>41</v>
      </c>
      <c r="B13" s="14" t="s">
        <v>42</v>
      </c>
      <c r="C13" s="15">
        <v>154.001</v>
      </c>
      <c r="D13" s="15">
        <v>143</v>
      </c>
      <c r="E13" s="15">
        <f t="shared" si="8"/>
        <v>297.001</v>
      </c>
      <c r="F13" s="10"/>
      <c r="G13" s="15">
        <v>168.001</v>
      </c>
      <c r="H13" s="15">
        <v>135.001</v>
      </c>
      <c r="I13" s="15">
        <f t="shared" si="9"/>
        <v>303.002</v>
      </c>
      <c r="J13" s="10"/>
      <c r="K13" s="15">
        <v>172.001</v>
      </c>
      <c r="L13" s="15">
        <v>158</v>
      </c>
      <c r="M13" s="15">
        <f t="shared" si="10"/>
        <v>330.001</v>
      </c>
      <c r="N13" s="10"/>
      <c r="O13" s="15">
        <f t="shared" si="11"/>
        <v>930.0039999999999</v>
      </c>
      <c r="P13" s="15"/>
      <c r="Q13" s="14" t="s">
        <v>43</v>
      </c>
      <c r="R13" s="14" t="s">
        <v>44</v>
      </c>
      <c r="S13" s="15">
        <v>181</v>
      </c>
      <c r="T13" s="15">
        <v>182.001</v>
      </c>
      <c r="U13" s="15">
        <f>T13+S13</f>
        <v>363.001</v>
      </c>
      <c r="V13" s="10"/>
      <c r="W13" s="15">
        <v>178.001</v>
      </c>
      <c r="X13" s="15">
        <v>178.003</v>
      </c>
      <c r="Y13" s="15">
        <f>X13+W13</f>
        <v>356.004</v>
      </c>
      <c r="Z13" s="10"/>
      <c r="AA13" s="15">
        <v>194.005</v>
      </c>
      <c r="AB13" s="15">
        <v>187.006</v>
      </c>
      <c r="AC13" s="15">
        <f>AB13+AA13</f>
        <v>381.01099999999997</v>
      </c>
      <c r="AD13" s="10"/>
      <c r="AE13" s="15">
        <f>SUM(+AC13+Y13+U13)</f>
        <v>1100.016</v>
      </c>
      <c r="AF13" s="8"/>
      <c r="AG13" s="15"/>
      <c r="AH13" s="8"/>
    </row>
    <row r="14" spans="1:34" s="14" customFormat="1" ht="12">
      <c r="A14" s="14" t="s">
        <v>45</v>
      </c>
      <c r="B14" s="14" t="s">
        <v>37</v>
      </c>
      <c r="C14" s="15">
        <v>183.003</v>
      </c>
      <c r="D14" s="15">
        <v>185.003</v>
      </c>
      <c r="E14" s="15">
        <f t="shared" si="8"/>
        <v>368.006</v>
      </c>
      <c r="F14" s="10" t="s">
        <v>23</v>
      </c>
      <c r="G14" s="15">
        <v>179.004</v>
      </c>
      <c r="H14" s="15">
        <v>186.005</v>
      </c>
      <c r="I14" s="15">
        <f t="shared" si="9"/>
        <v>365.009</v>
      </c>
      <c r="J14" s="10"/>
      <c r="K14" s="15">
        <v>187.005</v>
      </c>
      <c r="L14" s="15">
        <v>193.006</v>
      </c>
      <c r="M14" s="15">
        <f t="shared" si="10"/>
        <v>380.01099999999997</v>
      </c>
      <c r="N14" s="10"/>
      <c r="O14" s="15">
        <f t="shared" si="11"/>
        <v>1113.0259999999998</v>
      </c>
      <c r="P14" s="15"/>
      <c r="S14" s="15"/>
      <c r="T14" s="15"/>
      <c r="U14" s="15"/>
      <c r="V14" s="10"/>
      <c r="W14" s="15"/>
      <c r="X14" s="15"/>
      <c r="Y14" s="15"/>
      <c r="Z14" s="10"/>
      <c r="AA14" s="15"/>
      <c r="AB14" s="15"/>
      <c r="AC14" s="15"/>
      <c r="AD14" s="10"/>
      <c r="AE14" s="15"/>
      <c r="AF14" s="8"/>
      <c r="AG14" s="15"/>
      <c r="AH14" s="8"/>
    </row>
    <row r="15" spans="1:34" s="14" customFormat="1" ht="12">
      <c r="A15" s="14" t="s">
        <v>46</v>
      </c>
      <c r="B15" s="14" t="s">
        <v>35</v>
      </c>
      <c r="C15" s="15">
        <v>158.001</v>
      </c>
      <c r="D15" s="15">
        <v>185.005</v>
      </c>
      <c r="E15" s="15">
        <f t="shared" si="8"/>
        <v>343.006</v>
      </c>
      <c r="F15" s="10"/>
      <c r="G15" s="15">
        <v>172.001</v>
      </c>
      <c r="H15" s="15">
        <v>169.003</v>
      </c>
      <c r="I15" s="15">
        <f t="shared" si="9"/>
        <v>341.004</v>
      </c>
      <c r="J15" s="10"/>
      <c r="K15" s="15">
        <v>166.001</v>
      </c>
      <c r="L15" s="15">
        <v>176.002</v>
      </c>
      <c r="M15" s="15">
        <f t="shared" si="10"/>
        <v>342.00300000000004</v>
      </c>
      <c r="N15" s="10"/>
      <c r="O15" s="15">
        <f t="shared" si="11"/>
        <v>1026.013</v>
      </c>
      <c r="P15" s="15"/>
      <c r="S15" s="15"/>
      <c r="T15" s="15"/>
      <c r="U15" s="15"/>
      <c r="V15" s="10"/>
      <c r="W15" s="15"/>
      <c r="X15" s="15"/>
      <c r="Y15" s="15"/>
      <c r="Z15" s="10"/>
      <c r="AA15" s="15"/>
      <c r="AB15" s="15"/>
      <c r="AC15" s="15"/>
      <c r="AD15" s="10"/>
      <c r="AE15" s="15"/>
      <c r="AF15" s="8"/>
      <c r="AG15" s="15"/>
      <c r="AH15" s="8"/>
    </row>
    <row r="16" spans="1:34" s="14" customFormat="1" ht="12">
      <c r="A16" s="14" t="s">
        <v>47</v>
      </c>
      <c r="B16" s="14" t="s">
        <v>40</v>
      </c>
      <c r="C16" s="15">
        <v>175.003</v>
      </c>
      <c r="D16" s="15">
        <v>169.002</v>
      </c>
      <c r="E16" s="15">
        <f t="shared" si="8"/>
        <v>344.005</v>
      </c>
      <c r="F16" s="10"/>
      <c r="G16" s="15">
        <v>176.002</v>
      </c>
      <c r="H16" s="15">
        <v>182.004</v>
      </c>
      <c r="I16" s="15">
        <f t="shared" si="9"/>
        <v>358.006</v>
      </c>
      <c r="J16" s="10"/>
      <c r="K16" s="15">
        <v>181.002</v>
      </c>
      <c r="L16" s="15">
        <v>178.004</v>
      </c>
      <c r="M16" s="15">
        <f t="shared" si="10"/>
        <v>359.006</v>
      </c>
      <c r="N16" s="10"/>
      <c r="O16" s="15">
        <f t="shared" si="11"/>
        <v>1061.0169999999998</v>
      </c>
      <c r="P16" s="15"/>
      <c r="S16" s="15"/>
      <c r="T16" s="15"/>
      <c r="U16" s="15"/>
      <c r="V16" s="10"/>
      <c r="W16" s="15"/>
      <c r="X16" s="15"/>
      <c r="Y16" s="15"/>
      <c r="Z16" s="10"/>
      <c r="AA16" s="15"/>
      <c r="AB16" s="15"/>
      <c r="AC16" s="15"/>
      <c r="AD16" s="10"/>
      <c r="AE16" s="15"/>
      <c r="AF16" s="8"/>
      <c r="AG16" s="15"/>
      <c r="AH16" s="8"/>
    </row>
    <row r="17" spans="3:34" s="14" customFormat="1" ht="7.5" customHeight="1">
      <c r="C17" s="15"/>
      <c r="D17" s="15"/>
      <c r="E17" s="15"/>
      <c r="F17" s="10"/>
      <c r="G17" s="15"/>
      <c r="H17" s="15"/>
      <c r="I17" s="15"/>
      <c r="J17" s="10"/>
      <c r="K17" s="15"/>
      <c r="L17" s="15"/>
      <c r="M17" s="15"/>
      <c r="N17" s="10"/>
      <c r="O17" s="15"/>
      <c r="P17" s="15"/>
      <c r="S17" s="15"/>
      <c r="T17" s="15"/>
      <c r="U17" s="15"/>
      <c r="V17" s="10"/>
      <c r="W17" s="15"/>
      <c r="X17" s="15"/>
      <c r="Y17" s="15"/>
      <c r="Z17" s="10"/>
      <c r="AA17" s="15"/>
      <c r="AB17" s="15"/>
      <c r="AC17" s="15"/>
      <c r="AD17" s="10"/>
      <c r="AE17" s="15"/>
      <c r="AF17" s="8"/>
      <c r="AG17" s="15"/>
      <c r="AH17" s="8"/>
    </row>
    <row r="18" spans="1:34" s="14" customFormat="1" ht="12">
      <c r="A18" s="7" t="s">
        <v>48</v>
      </c>
      <c r="C18" s="15"/>
      <c r="D18" s="15"/>
      <c r="E18" s="15"/>
      <c r="F18" s="10"/>
      <c r="G18" s="15"/>
      <c r="H18" s="15"/>
      <c r="I18" s="15"/>
      <c r="J18" s="10"/>
      <c r="K18" s="15"/>
      <c r="L18" s="15"/>
      <c r="M18" s="15"/>
      <c r="N18" s="10"/>
      <c r="O18" s="15"/>
      <c r="P18" s="15"/>
      <c r="Q18" s="7" t="s">
        <v>48</v>
      </c>
      <c r="S18" s="15"/>
      <c r="T18" s="15"/>
      <c r="U18" s="15"/>
      <c r="V18" s="10"/>
      <c r="W18" s="15"/>
      <c r="X18" s="15"/>
      <c r="Y18" s="15"/>
      <c r="Z18" s="10"/>
      <c r="AA18" s="15"/>
      <c r="AB18" s="15"/>
      <c r="AC18" s="15"/>
      <c r="AD18" s="10"/>
      <c r="AE18" s="15"/>
      <c r="AF18" s="8"/>
      <c r="AG18" s="15"/>
      <c r="AH18" s="8"/>
    </row>
    <row r="19" spans="3:34" s="14" customFormat="1" ht="7.5" customHeight="1">
      <c r="C19" s="15"/>
      <c r="D19" s="15"/>
      <c r="E19" s="15"/>
      <c r="F19" s="10"/>
      <c r="G19" s="15"/>
      <c r="H19" s="15"/>
      <c r="I19" s="15"/>
      <c r="J19" s="10"/>
      <c r="K19" s="15"/>
      <c r="L19" s="15"/>
      <c r="M19" s="15"/>
      <c r="N19" s="10"/>
      <c r="O19" s="15"/>
      <c r="P19" s="15"/>
      <c r="S19" s="15"/>
      <c r="T19" s="15"/>
      <c r="U19" s="15"/>
      <c r="V19" s="10"/>
      <c r="W19" s="15"/>
      <c r="X19" s="15"/>
      <c r="Y19" s="15"/>
      <c r="Z19" s="10"/>
      <c r="AA19" s="15"/>
      <c r="AB19" s="15"/>
      <c r="AC19" s="15"/>
      <c r="AD19" s="10"/>
      <c r="AE19" s="15"/>
      <c r="AF19" s="8"/>
      <c r="AG19" s="15"/>
      <c r="AH19" s="8"/>
    </row>
    <row r="20" spans="1:34" s="14" customFormat="1" ht="12">
      <c r="A20" s="14" t="s">
        <v>49</v>
      </c>
      <c r="B20" s="14" t="s">
        <v>50</v>
      </c>
      <c r="C20" s="15">
        <v>36</v>
      </c>
      <c r="D20" s="15">
        <v>106</v>
      </c>
      <c r="E20" s="15">
        <f>D20+C20</f>
        <v>142</v>
      </c>
      <c r="F20" s="10"/>
      <c r="G20" s="15">
        <v>17</v>
      </c>
      <c r="H20" s="15">
        <v>145.001</v>
      </c>
      <c r="I20" s="15">
        <f>H20+G20</f>
        <v>162.001</v>
      </c>
      <c r="J20" s="10"/>
      <c r="K20" s="15">
        <v>170.004</v>
      </c>
      <c r="L20" s="15">
        <v>155</v>
      </c>
      <c r="M20" s="15">
        <f>L20+K20</f>
        <v>325.004</v>
      </c>
      <c r="N20" s="10"/>
      <c r="O20" s="15">
        <f>SUM(+M20+I20+E20)</f>
        <v>629.005</v>
      </c>
      <c r="P20" s="15"/>
      <c r="Q20" s="14" t="s">
        <v>51</v>
      </c>
      <c r="S20" s="15">
        <v>101.001</v>
      </c>
      <c r="T20" s="15">
        <v>151</v>
      </c>
      <c r="U20" s="15">
        <f>T20+S20</f>
        <v>252.001</v>
      </c>
      <c r="V20" s="10"/>
      <c r="W20" s="15">
        <v>145</v>
      </c>
      <c r="X20" s="15">
        <v>139.001</v>
      </c>
      <c r="Y20" s="15">
        <f>X20+W20</f>
        <v>284.001</v>
      </c>
      <c r="Z20" s="10"/>
      <c r="AA20" s="15">
        <v>126</v>
      </c>
      <c r="AB20" s="15">
        <v>141</v>
      </c>
      <c r="AC20" s="15">
        <f>AB20+AA20</f>
        <v>267</v>
      </c>
      <c r="AD20" s="10"/>
      <c r="AE20" s="15">
        <f>SUM(+AC20+Y20+U20)</f>
        <v>803.002</v>
      </c>
      <c r="AF20" s="8"/>
      <c r="AG20" s="15"/>
      <c r="AH20" s="8"/>
    </row>
    <row r="21" spans="3:34" s="14" customFormat="1" ht="12">
      <c r="C21" s="15"/>
      <c r="D21" s="15"/>
      <c r="E21" s="15"/>
      <c r="F21" s="10"/>
      <c r="G21" s="15"/>
      <c r="H21" s="15"/>
      <c r="I21" s="15"/>
      <c r="J21" s="10"/>
      <c r="K21" s="15"/>
      <c r="L21" s="15"/>
      <c r="M21" s="15"/>
      <c r="N21" s="10"/>
      <c r="O21" s="15"/>
      <c r="P21" s="15"/>
      <c r="S21" s="15"/>
      <c r="T21" s="15"/>
      <c r="U21" s="15"/>
      <c r="V21" s="10"/>
      <c r="W21" s="15"/>
      <c r="X21" s="15"/>
      <c r="Y21" s="15"/>
      <c r="Z21" s="10"/>
      <c r="AA21" s="15"/>
      <c r="AB21" s="15"/>
      <c r="AC21" s="15"/>
      <c r="AD21" s="10"/>
      <c r="AE21" s="15"/>
      <c r="AF21" s="8"/>
      <c r="AG21" s="15"/>
      <c r="AH21" s="8"/>
    </row>
    <row r="22" spans="1:34" s="14" customFormat="1" ht="15" customHeight="1">
      <c r="A22" s="7" t="s">
        <v>52</v>
      </c>
      <c r="C22" s="15"/>
      <c r="D22" s="15"/>
      <c r="E22" s="15"/>
      <c r="F22" s="10"/>
      <c r="G22" s="15"/>
      <c r="H22" s="15"/>
      <c r="I22" s="15"/>
      <c r="J22" s="10"/>
      <c r="K22" s="15"/>
      <c r="L22" s="15"/>
      <c r="M22" s="15"/>
      <c r="N22" s="10"/>
      <c r="O22" s="15"/>
      <c r="P22" s="15"/>
      <c r="Q22" s="7" t="s">
        <v>52</v>
      </c>
      <c r="S22" s="15"/>
      <c r="T22" s="15"/>
      <c r="U22" s="15"/>
      <c r="V22" s="10"/>
      <c r="W22" s="15"/>
      <c r="X22" s="15"/>
      <c r="Y22" s="15"/>
      <c r="Z22" s="10"/>
      <c r="AA22" s="15"/>
      <c r="AB22" s="15"/>
      <c r="AC22" s="15"/>
      <c r="AD22" s="10"/>
      <c r="AE22" s="15"/>
      <c r="AF22" s="8"/>
      <c r="AG22" s="15"/>
      <c r="AH22" s="8"/>
    </row>
    <row r="23" spans="3:34" s="14" customFormat="1" ht="7.5" customHeight="1">
      <c r="C23" s="15"/>
      <c r="D23" s="15"/>
      <c r="E23" s="15"/>
      <c r="F23" s="10"/>
      <c r="G23" s="15"/>
      <c r="H23" s="15"/>
      <c r="I23" s="15"/>
      <c r="J23" s="10"/>
      <c r="K23" s="15"/>
      <c r="L23" s="15"/>
      <c r="M23" s="15"/>
      <c r="N23" s="10"/>
      <c r="O23" s="15"/>
      <c r="P23" s="15"/>
      <c r="S23" s="15"/>
      <c r="T23" s="15"/>
      <c r="U23" s="15"/>
      <c r="V23" s="10"/>
      <c r="W23" s="15"/>
      <c r="X23" s="15"/>
      <c r="Y23" s="15"/>
      <c r="Z23" s="10"/>
      <c r="AA23" s="15"/>
      <c r="AB23" s="15"/>
      <c r="AC23" s="15"/>
      <c r="AD23" s="10"/>
      <c r="AE23" s="15"/>
      <c r="AF23" s="8"/>
      <c r="AG23" s="15"/>
      <c r="AH23" s="8"/>
    </row>
    <row r="24" spans="1:34" s="14" customFormat="1" ht="12">
      <c r="A24" s="14" t="s">
        <v>53</v>
      </c>
      <c r="B24" s="14" t="s">
        <v>29</v>
      </c>
      <c r="C24" s="15">
        <v>184.002</v>
      </c>
      <c r="D24" s="15">
        <v>173.001</v>
      </c>
      <c r="E24" s="15">
        <f aca="true" t="shared" si="12" ref="E24:E40">D24+C24</f>
        <v>357.00300000000004</v>
      </c>
      <c r="F24" s="10"/>
      <c r="G24" s="15">
        <v>0</v>
      </c>
      <c r="H24" s="15">
        <v>186.001</v>
      </c>
      <c r="I24" s="15">
        <f aca="true" t="shared" si="13" ref="I24:I40">H24+G24</f>
        <v>186.001</v>
      </c>
      <c r="J24" s="10"/>
      <c r="K24" s="15">
        <v>182.005</v>
      </c>
      <c r="L24" s="15">
        <v>183.002</v>
      </c>
      <c r="M24" s="15">
        <f aca="true" t="shared" si="14" ref="M24:M40">L24+K24</f>
        <v>365.007</v>
      </c>
      <c r="N24" s="10"/>
      <c r="O24" s="15">
        <f aca="true" t="shared" si="15" ref="O24:O40">SUM(+M24+I24+E24)</f>
        <v>908.0110000000001</v>
      </c>
      <c r="P24" s="15"/>
      <c r="Q24" s="14" t="s">
        <v>53</v>
      </c>
      <c r="R24" s="14" t="s">
        <v>29</v>
      </c>
      <c r="S24" s="15">
        <v>181.004</v>
      </c>
      <c r="T24" s="15">
        <v>180.001</v>
      </c>
      <c r="U24" s="15">
        <f aca="true" t="shared" si="16" ref="U24:U39">T24+S24</f>
        <v>361.005</v>
      </c>
      <c r="V24" s="10"/>
      <c r="W24" s="15">
        <v>187.003</v>
      </c>
      <c r="X24" s="15">
        <v>187.004</v>
      </c>
      <c r="Y24" s="15">
        <f aca="true" t="shared" si="17" ref="Y24:Y39">X24+W24</f>
        <v>374.00699999999995</v>
      </c>
      <c r="Z24" s="10"/>
      <c r="AA24" s="15">
        <v>192.004</v>
      </c>
      <c r="AB24" s="15">
        <v>187.001</v>
      </c>
      <c r="AC24" s="15">
        <f aca="true" t="shared" si="18" ref="AC24:AC39">AB24+AA24</f>
        <v>379.005</v>
      </c>
      <c r="AD24" s="10"/>
      <c r="AE24" s="15">
        <f aca="true" t="shared" si="19" ref="AE24:AE39">SUM(+AC24+Y24+U24)</f>
        <v>1114.0169999999998</v>
      </c>
      <c r="AF24" s="8"/>
      <c r="AG24" s="15">
        <f aca="true" t="shared" si="20" ref="AG24:AG38">SUM(AE24,O24)</f>
        <v>2022.0279999999998</v>
      </c>
      <c r="AH24" s="8"/>
    </row>
    <row r="25" spans="1:34" s="14" customFormat="1" ht="12">
      <c r="A25" s="14" t="s">
        <v>54</v>
      </c>
      <c r="B25" s="14" t="s">
        <v>55</v>
      </c>
      <c r="C25" s="15">
        <v>179.002</v>
      </c>
      <c r="D25" s="15">
        <v>183.007</v>
      </c>
      <c r="E25" s="15">
        <f t="shared" si="12"/>
        <v>362.009</v>
      </c>
      <c r="F25" s="10"/>
      <c r="G25" s="15">
        <v>186.004</v>
      </c>
      <c r="H25" s="15">
        <v>183.002</v>
      </c>
      <c r="I25" s="15">
        <f t="shared" si="13"/>
        <v>369.006</v>
      </c>
      <c r="J25" s="10"/>
      <c r="K25" s="15">
        <v>185.003</v>
      </c>
      <c r="L25" s="15">
        <v>191.006</v>
      </c>
      <c r="M25" s="15">
        <f t="shared" si="14"/>
        <v>376.009</v>
      </c>
      <c r="N25" s="10"/>
      <c r="O25" s="15">
        <f t="shared" si="15"/>
        <v>1107.024</v>
      </c>
      <c r="P25" s="15"/>
      <c r="Q25" s="14" t="s">
        <v>54</v>
      </c>
      <c r="R25" s="14" t="s">
        <v>55</v>
      </c>
      <c r="S25" s="15">
        <v>190.005</v>
      </c>
      <c r="T25" s="15">
        <v>193.007</v>
      </c>
      <c r="U25" s="15">
        <f t="shared" si="16"/>
        <v>383.012</v>
      </c>
      <c r="V25" s="10"/>
      <c r="W25" s="15">
        <v>185.003</v>
      </c>
      <c r="X25" s="15">
        <v>194.007</v>
      </c>
      <c r="Y25" s="15">
        <f t="shared" si="17"/>
        <v>379.01</v>
      </c>
      <c r="Z25" s="10"/>
      <c r="AA25" s="15">
        <v>195.005</v>
      </c>
      <c r="AB25" s="15">
        <v>195.005</v>
      </c>
      <c r="AC25" s="15">
        <f t="shared" si="18"/>
        <v>390.01</v>
      </c>
      <c r="AD25" s="10"/>
      <c r="AE25" s="15">
        <f t="shared" si="19"/>
        <v>1152.032</v>
      </c>
      <c r="AF25" s="11"/>
      <c r="AG25" s="15">
        <f t="shared" si="20"/>
        <v>2259.0559999999996</v>
      </c>
      <c r="AH25" s="8"/>
    </row>
    <row r="26" spans="1:34" s="14" customFormat="1" ht="12">
      <c r="A26" s="14" t="s">
        <v>56</v>
      </c>
      <c r="B26" s="14" t="s">
        <v>29</v>
      </c>
      <c r="C26" s="15">
        <v>187.003</v>
      </c>
      <c r="D26" s="15">
        <v>180.001</v>
      </c>
      <c r="E26" s="15">
        <f t="shared" si="12"/>
        <v>367.004</v>
      </c>
      <c r="F26" s="10"/>
      <c r="G26" s="15">
        <v>184.005</v>
      </c>
      <c r="H26" s="15">
        <v>190.009</v>
      </c>
      <c r="I26" s="15">
        <f t="shared" si="13"/>
        <v>374.014</v>
      </c>
      <c r="J26" s="10"/>
      <c r="K26" s="15">
        <v>191.007</v>
      </c>
      <c r="L26" s="15">
        <v>190.003</v>
      </c>
      <c r="M26" s="15">
        <f t="shared" si="14"/>
        <v>381.01</v>
      </c>
      <c r="N26" s="10"/>
      <c r="O26" s="15">
        <f t="shared" si="15"/>
        <v>1122.028</v>
      </c>
      <c r="P26" s="15"/>
      <c r="Q26" s="14" t="s">
        <v>56</v>
      </c>
      <c r="R26" s="14" t="s">
        <v>29</v>
      </c>
      <c r="S26" s="15">
        <v>183.003</v>
      </c>
      <c r="T26" s="15">
        <v>190.008</v>
      </c>
      <c r="U26" s="15">
        <f t="shared" si="16"/>
        <v>373.01099999999997</v>
      </c>
      <c r="V26" s="10"/>
      <c r="W26" s="15">
        <v>186.003</v>
      </c>
      <c r="X26" s="15">
        <v>194.009</v>
      </c>
      <c r="Y26" s="15">
        <f t="shared" si="17"/>
        <v>380.01199999999994</v>
      </c>
      <c r="Z26" s="10"/>
      <c r="AA26" s="15">
        <v>190.006</v>
      </c>
      <c r="AB26" s="15">
        <v>196.012</v>
      </c>
      <c r="AC26" s="15">
        <f t="shared" si="18"/>
        <v>386.01800000000003</v>
      </c>
      <c r="AD26" s="10"/>
      <c r="AE26" s="15">
        <f t="shared" si="19"/>
        <v>1139.041</v>
      </c>
      <c r="AF26" s="8"/>
      <c r="AG26" s="15">
        <f t="shared" si="20"/>
        <v>2261.069</v>
      </c>
      <c r="AH26" s="8"/>
    </row>
    <row r="27" spans="1:34" s="14" customFormat="1" ht="12">
      <c r="A27" s="14" t="s">
        <v>57</v>
      </c>
      <c r="B27" s="14" t="s">
        <v>58</v>
      </c>
      <c r="C27" s="15">
        <v>180.003</v>
      </c>
      <c r="D27" s="15">
        <v>188.004</v>
      </c>
      <c r="E27" s="15">
        <f t="shared" si="12"/>
        <v>368.00699999999995</v>
      </c>
      <c r="F27" s="10"/>
      <c r="G27" s="15">
        <v>189.006</v>
      </c>
      <c r="H27" s="15">
        <v>193.009</v>
      </c>
      <c r="I27" s="15">
        <f t="shared" si="13"/>
        <v>382.015</v>
      </c>
      <c r="J27" s="10"/>
      <c r="K27" s="15">
        <v>194.007</v>
      </c>
      <c r="L27" s="15">
        <v>197.009</v>
      </c>
      <c r="M27" s="15">
        <f t="shared" si="14"/>
        <v>391.01599999999996</v>
      </c>
      <c r="N27" s="10" t="s">
        <v>26</v>
      </c>
      <c r="O27" s="15">
        <f t="shared" si="15"/>
        <v>1141.038</v>
      </c>
      <c r="P27" s="10" t="s">
        <v>23</v>
      </c>
      <c r="Q27" s="14" t="s">
        <v>57</v>
      </c>
      <c r="R27" s="14" t="s">
        <v>58</v>
      </c>
      <c r="S27" s="15">
        <v>187.005</v>
      </c>
      <c r="T27" s="15">
        <v>187.002</v>
      </c>
      <c r="U27" s="15">
        <f t="shared" si="16"/>
        <v>374.007</v>
      </c>
      <c r="V27" s="10"/>
      <c r="W27" s="15">
        <v>193.006</v>
      </c>
      <c r="X27" s="15">
        <v>194.007</v>
      </c>
      <c r="Y27" s="15">
        <f t="shared" si="17"/>
        <v>387.01300000000003</v>
      </c>
      <c r="Z27" s="10" t="s">
        <v>24</v>
      </c>
      <c r="AA27" s="15">
        <v>196.011</v>
      </c>
      <c r="AB27" s="15">
        <v>199.008</v>
      </c>
      <c r="AC27" s="15">
        <f t="shared" si="18"/>
        <v>395.019</v>
      </c>
      <c r="AD27" s="10" t="s">
        <v>23</v>
      </c>
      <c r="AE27" s="15">
        <f t="shared" si="19"/>
        <v>1156.039</v>
      </c>
      <c r="AF27" s="8"/>
      <c r="AG27" s="15">
        <f t="shared" si="20"/>
        <v>2297.077</v>
      </c>
      <c r="AH27" s="8" t="s">
        <v>59</v>
      </c>
    </row>
    <row r="28" spans="1:34" s="16" customFormat="1" ht="12">
      <c r="A28" s="14" t="s">
        <v>60</v>
      </c>
      <c r="B28" s="14" t="s">
        <v>22</v>
      </c>
      <c r="C28" s="15">
        <v>187.004</v>
      </c>
      <c r="D28" s="15">
        <v>183.001</v>
      </c>
      <c r="E28" s="15">
        <f t="shared" si="12"/>
        <v>370.005</v>
      </c>
      <c r="F28" s="10"/>
      <c r="G28" s="15">
        <v>193.006</v>
      </c>
      <c r="H28" s="15">
        <v>194.007</v>
      </c>
      <c r="I28" s="15">
        <f t="shared" si="13"/>
        <v>387.01300000000003</v>
      </c>
      <c r="J28" s="10" t="s">
        <v>24</v>
      </c>
      <c r="K28" s="15">
        <v>194.007</v>
      </c>
      <c r="L28" s="15">
        <v>192.005</v>
      </c>
      <c r="M28" s="15">
        <f t="shared" si="14"/>
        <v>386.012</v>
      </c>
      <c r="N28" s="10"/>
      <c r="O28" s="15">
        <f t="shared" si="15"/>
        <v>1143.0300000000002</v>
      </c>
      <c r="P28" s="10" t="s">
        <v>61</v>
      </c>
      <c r="Q28" s="14" t="s">
        <v>60</v>
      </c>
      <c r="R28" s="14" t="s">
        <v>22</v>
      </c>
      <c r="S28" s="15">
        <v>191.007</v>
      </c>
      <c r="T28" s="15">
        <v>191.005</v>
      </c>
      <c r="U28" s="15">
        <f t="shared" si="16"/>
        <v>382.012</v>
      </c>
      <c r="V28" s="10"/>
      <c r="W28" s="15">
        <v>185.003</v>
      </c>
      <c r="X28" s="15">
        <v>194.01</v>
      </c>
      <c r="Y28" s="15">
        <f t="shared" si="17"/>
        <v>379.013</v>
      </c>
      <c r="Z28" s="10"/>
      <c r="AA28" s="15">
        <v>198.008</v>
      </c>
      <c r="AB28" s="15">
        <v>194.003</v>
      </c>
      <c r="AC28" s="15">
        <f t="shared" si="18"/>
        <v>392.01099999999997</v>
      </c>
      <c r="AD28" s="10"/>
      <c r="AE28" s="15">
        <f t="shared" si="19"/>
        <v>1153.0359999999998</v>
      </c>
      <c r="AF28" s="8"/>
      <c r="AG28" s="15">
        <f t="shared" si="20"/>
        <v>2296.066</v>
      </c>
      <c r="AH28" s="11"/>
    </row>
    <row r="29" spans="1:34" s="16" customFormat="1" ht="12">
      <c r="A29" s="14" t="s">
        <v>62</v>
      </c>
      <c r="B29" s="14" t="s">
        <v>29</v>
      </c>
      <c r="C29" s="15">
        <v>184.003</v>
      </c>
      <c r="D29" s="15">
        <v>187.003</v>
      </c>
      <c r="E29" s="15">
        <f t="shared" si="12"/>
        <v>371.006</v>
      </c>
      <c r="F29" s="10"/>
      <c r="G29" s="15">
        <v>185.006</v>
      </c>
      <c r="H29" s="15">
        <v>184.003</v>
      </c>
      <c r="I29" s="15">
        <f t="shared" si="13"/>
        <v>369.009</v>
      </c>
      <c r="J29" s="10"/>
      <c r="K29" s="15">
        <v>187.006</v>
      </c>
      <c r="L29" s="15">
        <v>193.007</v>
      </c>
      <c r="M29" s="15">
        <f t="shared" si="14"/>
        <v>380.01300000000003</v>
      </c>
      <c r="N29" s="10"/>
      <c r="O29" s="15">
        <f t="shared" si="15"/>
        <v>1120.028</v>
      </c>
      <c r="P29" s="10"/>
      <c r="Q29" s="14" t="s">
        <v>62</v>
      </c>
      <c r="R29" s="14" t="s">
        <v>29</v>
      </c>
      <c r="S29" s="15">
        <v>187.002</v>
      </c>
      <c r="T29" s="15">
        <v>180.003</v>
      </c>
      <c r="U29" s="15">
        <f t="shared" si="16"/>
        <v>367.005</v>
      </c>
      <c r="V29" s="10"/>
      <c r="W29" s="15">
        <v>188.006</v>
      </c>
      <c r="X29" s="15">
        <v>189.006</v>
      </c>
      <c r="Y29" s="15">
        <f t="shared" si="17"/>
        <v>377.012</v>
      </c>
      <c r="Z29" s="10"/>
      <c r="AA29" s="15">
        <v>194.012</v>
      </c>
      <c r="AB29" s="15">
        <v>191.009</v>
      </c>
      <c r="AC29" s="15">
        <f t="shared" si="18"/>
        <v>385.02099999999996</v>
      </c>
      <c r="AD29" s="10"/>
      <c r="AE29" s="15">
        <f t="shared" si="19"/>
        <v>1129.038</v>
      </c>
      <c r="AF29" s="11"/>
      <c r="AG29" s="15">
        <f t="shared" si="20"/>
        <v>2249.066</v>
      </c>
      <c r="AH29" s="11"/>
    </row>
    <row r="30" spans="1:34" s="16" customFormat="1" ht="12">
      <c r="A30" s="14" t="s">
        <v>63</v>
      </c>
      <c r="B30" s="14" t="s">
        <v>22</v>
      </c>
      <c r="C30" s="15">
        <v>189.004</v>
      </c>
      <c r="D30" s="15">
        <v>185.005</v>
      </c>
      <c r="E30" s="15">
        <f t="shared" si="12"/>
        <v>374.009</v>
      </c>
      <c r="F30" s="10"/>
      <c r="G30" s="15">
        <v>185.004</v>
      </c>
      <c r="H30" s="15">
        <v>195.007</v>
      </c>
      <c r="I30" s="15">
        <f t="shared" si="13"/>
        <v>380.01099999999997</v>
      </c>
      <c r="J30" s="10"/>
      <c r="K30" s="15">
        <v>191.007</v>
      </c>
      <c r="L30" s="15">
        <v>194.006</v>
      </c>
      <c r="M30" s="15">
        <f t="shared" si="14"/>
        <v>385.01300000000003</v>
      </c>
      <c r="N30" s="10"/>
      <c r="O30" s="15">
        <f t="shared" si="15"/>
        <v>1139.033</v>
      </c>
      <c r="P30" s="10"/>
      <c r="Q30" s="14" t="s">
        <v>63</v>
      </c>
      <c r="R30" s="14" t="s">
        <v>22</v>
      </c>
      <c r="S30" s="15">
        <v>190.008</v>
      </c>
      <c r="T30" s="15">
        <v>196.008</v>
      </c>
      <c r="U30" s="15">
        <f t="shared" si="16"/>
        <v>386.016</v>
      </c>
      <c r="V30" s="10" t="s">
        <v>23</v>
      </c>
      <c r="W30" s="15">
        <v>185.006</v>
      </c>
      <c r="X30" s="15">
        <v>196.009</v>
      </c>
      <c r="Y30" s="15">
        <f t="shared" si="17"/>
        <v>381.015</v>
      </c>
      <c r="Z30" s="10"/>
      <c r="AA30" s="15">
        <v>195.012</v>
      </c>
      <c r="AB30" s="15">
        <v>199.01</v>
      </c>
      <c r="AC30" s="15">
        <f t="shared" si="18"/>
        <v>394.022</v>
      </c>
      <c r="AD30" s="10" t="s">
        <v>64</v>
      </c>
      <c r="AE30" s="15">
        <f t="shared" si="19"/>
        <v>1161.053</v>
      </c>
      <c r="AF30" s="11" t="s">
        <v>23</v>
      </c>
      <c r="AG30" s="15">
        <f t="shared" si="20"/>
        <v>2300.0860000000002</v>
      </c>
      <c r="AH30" s="11" t="s">
        <v>65</v>
      </c>
    </row>
    <row r="31" spans="1:34" s="16" customFormat="1" ht="12">
      <c r="A31" s="14" t="s">
        <v>66</v>
      </c>
      <c r="B31" s="14" t="s">
        <v>22</v>
      </c>
      <c r="C31" s="15">
        <v>184.003</v>
      </c>
      <c r="D31" s="15">
        <v>184.003</v>
      </c>
      <c r="E31" s="15">
        <f t="shared" si="12"/>
        <v>368.006</v>
      </c>
      <c r="F31" s="10"/>
      <c r="G31" s="15">
        <v>188.005</v>
      </c>
      <c r="H31" s="15">
        <v>191.005</v>
      </c>
      <c r="I31" s="15">
        <f t="shared" si="13"/>
        <v>379.01</v>
      </c>
      <c r="J31" s="10"/>
      <c r="K31" s="15">
        <v>196.009</v>
      </c>
      <c r="L31" s="15">
        <v>195.007</v>
      </c>
      <c r="M31" s="15">
        <f t="shared" si="14"/>
        <v>391.01599999999996</v>
      </c>
      <c r="N31" s="10" t="s">
        <v>24</v>
      </c>
      <c r="O31" s="15">
        <f t="shared" si="15"/>
        <v>1138.032</v>
      </c>
      <c r="P31" s="10"/>
      <c r="Q31" s="14" t="s">
        <v>66</v>
      </c>
      <c r="R31" s="14" t="s">
        <v>22</v>
      </c>
      <c r="S31" s="15">
        <v>187.005</v>
      </c>
      <c r="T31" s="15">
        <v>191.006</v>
      </c>
      <c r="U31" s="15">
        <f t="shared" si="16"/>
        <v>378.01099999999997</v>
      </c>
      <c r="V31" s="10"/>
      <c r="W31" s="15">
        <v>189.005</v>
      </c>
      <c r="X31" s="15">
        <v>198.007</v>
      </c>
      <c r="Y31" s="15">
        <f t="shared" si="17"/>
        <v>387.012</v>
      </c>
      <c r="Z31" s="10" t="s">
        <v>23</v>
      </c>
      <c r="AA31" s="15">
        <v>196.008</v>
      </c>
      <c r="AB31" s="15">
        <v>199.011</v>
      </c>
      <c r="AC31" s="15">
        <f t="shared" si="18"/>
        <v>395.019</v>
      </c>
      <c r="AD31" s="10" t="s">
        <v>24</v>
      </c>
      <c r="AE31" s="15">
        <f t="shared" si="19"/>
        <v>1160.042</v>
      </c>
      <c r="AF31" s="11"/>
      <c r="AG31" s="15">
        <f t="shared" si="20"/>
        <v>2298.0739999999996</v>
      </c>
      <c r="AH31" s="11"/>
    </row>
    <row r="32" spans="1:34" s="16" customFormat="1" ht="12">
      <c r="A32" s="14" t="s">
        <v>67</v>
      </c>
      <c r="B32" s="14" t="s">
        <v>29</v>
      </c>
      <c r="C32" s="15">
        <v>190.007</v>
      </c>
      <c r="D32" s="15">
        <v>182.005</v>
      </c>
      <c r="E32" s="15">
        <f t="shared" si="12"/>
        <v>372.012</v>
      </c>
      <c r="F32" s="10"/>
      <c r="G32" s="15">
        <v>190.003</v>
      </c>
      <c r="H32" s="15">
        <v>193.006</v>
      </c>
      <c r="I32" s="15">
        <f t="shared" si="13"/>
        <v>383.009</v>
      </c>
      <c r="J32" s="10" t="s">
        <v>64</v>
      </c>
      <c r="K32" s="15">
        <v>195.008</v>
      </c>
      <c r="L32" s="15">
        <v>191.007</v>
      </c>
      <c r="M32" s="15">
        <f t="shared" si="14"/>
        <v>386.015</v>
      </c>
      <c r="N32" s="10"/>
      <c r="O32" s="15">
        <f t="shared" si="15"/>
        <v>1141.036</v>
      </c>
      <c r="P32" s="10" t="s">
        <v>64</v>
      </c>
      <c r="Q32" s="14" t="s">
        <v>67</v>
      </c>
      <c r="R32" s="14" t="s">
        <v>29</v>
      </c>
      <c r="S32" s="15">
        <v>191.006</v>
      </c>
      <c r="T32" s="15">
        <v>184.004</v>
      </c>
      <c r="U32" s="15">
        <f t="shared" si="16"/>
        <v>375.01</v>
      </c>
      <c r="V32" s="10"/>
      <c r="W32" s="15">
        <v>183.003</v>
      </c>
      <c r="X32" s="15">
        <v>190.007</v>
      </c>
      <c r="Y32" s="15">
        <f t="shared" si="17"/>
        <v>373.01</v>
      </c>
      <c r="Z32" s="10"/>
      <c r="AA32" s="15">
        <v>191.006</v>
      </c>
      <c r="AB32" s="15">
        <v>193.007</v>
      </c>
      <c r="AC32" s="15">
        <f t="shared" si="18"/>
        <v>384.01300000000003</v>
      </c>
      <c r="AD32" s="10"/>
      <c r="AE32" s="15">
        <f t="shared" si="19"/>
        <v>1132.033</v>
      </c>
      <c r="AF32" s="11"/>
      <c r="AG32" s="15">
        <f t="shared" si="20"/>
        <v>2273.069</v>
      </c>
      <c r="AH32" s="11"/>
    </row>
    <row r="33" spans="1:34" s="16" customFormat="1" ht="12">
      <c r="A33" s="14" t="s">
        <v>68</v>
      </c>
      <c r="B33" s="14" t="s">
        <v>69</v>
      </c>
      <c r="C33" s="15">
        <v>185.006</v>
      </c>
      <c r="D33" s="15">
        <v>189.006</v>
      </c>
      <c r="E33" s="15">
        <f t="shared" si="12"/>
        <v>374.012</v>
      </c>
      <c r="F33" s="10"/>
      <c r="G33" s="15">
        <v>182.004</v>
      </c>
      <c r="H33" s="15">
        <v>197.009</v>
      </c>
      <c r="I33" s="15">
        <f t="shared" si="13"/>
        <v>379.013</v>
      </c>
      <c r="J33" s="10"/>
      <c r="K33" s="15">
        <v>189.005</v>
      </c>
      <c r="L33" s="15">
        <v>192.005</v>
      </c>
      <c r="M33" s="15">
        <f t="shared" si="14"/>
        <v>381.01</v>
      </c>
      <c r="N33" s="10"/>
      <c r="O33" s="15">
        <f t="shared" si="15"/>
        <v>1134.0349999999999</v>
      </c>
      <c r="P33" s="15"/>
      <c r="Q33" s="14" t="s">
        <v>68</v>
      </c>
      <c r="R33" s="14" t="s">
        <v>69</v>
      </c>
      <c r="S33" s="15">
        <v>188.004</v>
      </c>
      <c r="T33" s="15">
        <v>192.008</v>
      </c>
      <c r="U33" s="15">
        <f t="shared" si="16"/>
        <v>380.012</v>
      </c>
      <c r="V33" s="10"/>
      <c r="W33" s="15">
        <v>194.006</v>
      </c>
      <c r="X33" s="15">
        <v>192.007</v>
      </c>
      <c r="Y33" s="15">
        <f t="shared" si="17"/>
        <v>386.01300000000003</v>
      </c>
      <c r="Z33" s="10"/>
      <c r="AA33" s="15">
        <v>195.011</v>
      </c>
      <c r="AB33" s="15">
        <v>196.008</v>
      </c>
      <c r="AC33" s="15">
        <f t="shared" si="18"/>
        <v>391.019</v>
      </c>
      <c r="AD33" s="10"/>
      <c r="AE33" s="15">
        <f t="shared" si="19"/>
        <v>1157.044</v>
      </c>
      <c r="AF33" s="11"/>
      <c r="AG33" s="15">
        <f t="shared" si="20"/>
        <v>2291.0789999999997</v>
      </c>
      <c r="AH33" s="11"/>
    </row>
    <row r="34" spans="1:34" s="16" customFormat="1" ht="12">
      <c r="A34" s="14" t="s">
        <v>70</v>
      </c>
      <c r="B34" s="14" t="s">
        <v>29</v>
      </c>
      <c r="C34" s="15">
        <v>186.004</v>
      </c>
      <c r="D34" s="15">
        <v>181.002</v>
      </c>
      <c r="E34" s="15">
        <f t="shared" si="12"/>
        <v>367.006</v>
      </c>
      <c r="F34" s="10"/>
      <c r="G34" s="15">
        <v>192.006</v>
      </c>
      <c r="H34" s="15">
        <v>191.01</v>
      </c>
      <c r="I34" s="15">
        <f t="shared" si="13"/>
        <v>383.01599999999996</v>
      </c>
      <c r="J34" s="10" t="s">
        <v>23</v>
      </c>
      <c r="K34" s="15">
        <v>189.002</v>
      </c>
      <c r="L34" s="15">
        <v>196.006</v>
      </c>
      <c r="M34" s="15">
        <f t="shared" si="14"/>
        <v>385.00800000000004</v>
      </c>
      <c r="N34" s="10"/>
      <c r="O34" s="15">
        <f t="shared" si="15"/>
        <v>1135.03</v>
      </c>
      <c r="P34" s="15"/>
      <c r="Q34" s="14" t="s">
        <v>70</v>
      </c>
      <c r="R34" s="14" t="s">
        <v>29</v>
      </c>
      <c r="S34" s="15">
        <v>190.009</v>
      </c>
      <c r="T34" s="15">
        <v>194.009</v>
      </c>
      <c r="U34" s="15">
        <f t="shared" si="16"/>
        <v>384.018</v>
      </c>
      <c r="V34" s="10" t="s">
        <v>64</v>
      </c>
      <c r="W34" s="15">
        <v>194.009</v>
      </c>
      <c r="X34" s="15">
        <v>192.004</v>
      </c>
      <c r="Y34" s="15">
        <f t="shared" si="17"/>
        <v>386.013</v>
      </c>
      <c r="Z34" s="10"/>
      <c r="AA34" s="15">
        <v>195.012</v>
      </c>
      <c r="AB34" s="15">
        <v>196.01</v>
      </c>
      <c r="AC34" s="15">
        <f t="shared" si="18"/>
        <v>391.022</v>
      </c>
      <c r="AD34" s="10"/>
      <c r="AE34" s="15">
        <f t="shared" si="19"/>
        <v>1161.0529999999999</v>
      </c>
      <c r="AF34" s="11" t="s">
        <v>64</v>
      </c>
      <c r="AG34" s="15">
        <f t="shared" si="20"/>
        <v>2296.0829999999996</v>
      </c>
      <c r="AH34" s="11"/>
    </row>
    <row r="35" spans="1:34" s="16" customFormat="1" ht="12">
      <c r="A35" s="14" t="s">
        <v>71</v>
      </c>
      <c r="B35" s="14" t="s">
        <v>29</v>
      </c>
      <c r="C35" s="15">
        <v>187.005</v>
      </c>
      <c r="D35" s="15">
        <v>184.003</v>
      </c>
      <c r="E35" s="15">
        <f t="shared" si="12"/>
        <v>371.008</v>
      </c>
      <c r="F35" s="10"/>
      <c r="G35" s="15">
        <v>186.003</v>
      </c>
      <c r="H35" s="15">
        <v>181</v>
      </c>
      <c r="I35" s="15">
        <f t="shared" si="13"/>
        <v>367.003</v>
      </c>
      <c r="J35" s="10"/>
      <c r="K35" s="15">
        <v>197.008</v>
      </c>
      <c r="L35" s="15">
        <v>190.008</v>
      </c>
      <c r="M35" s="15">
        <f t="shared" si="14"/>
        <v>387.016</v>
      </c>
      <c r="N35" s="10" t="s">
        <v>64</v>
      </c>
      <c r="O35" s="15">
        <f t="shared" si="15"/>
        <v>1125.027</v>
      </c>
      <c r="P35" s="15"/>
      <c r="Q35" s="14" t="s">
        <v>71</v>
      </c>
      <c r="R35" s="14" t="s">
        <v>29</v>
      </c>
      <c r="S35" s="15">
        <v>188.004</v>
      </c>
      <c r="T35" s="15">
        <v>186.004</v>
      </c>
      <c r="U35" s="15">
        <f t="shared" si="16"/>
        <v>374.008</v>
      </c>
      <c r="V35" s="10"/>
      <c r="W35" s="15">
        <v>193.01</v>
      </c>
      <c r="X35" s="15">
        <v>191.005</v>
      </c>
      <c r="Y35" s="15">
        <f t="shared" si="17"/>
        <v>384.015</v>
      </c>
      <c r="Z35" s="10"/>
      <c r="AA35" s="15">
        <v>193.009</v>
      </c>
      <c r="AB35" s="15">
        <v>193.011</v>
      </c>
      <c r="AC35" s="15">
        <f t="shared" si="18"/>
        <v>386.02</v>
      </c>
      <c r="AD35" s="10"/>
      <c r="AE35" s="15">
        <f t="shared" si="19"/>
        <v>1144.043</v>
      </c>
      <c r="AF35" s="11"/>
      <c r="AG35" s="15">
        <f t="shared" si="20"/>
        <v>2269.0699999999997</v>
      </c>
      <c r="AH35" s="11"/>
    </row>
    <row r="36" spans="1:34" s="16" customFormat="1" ht="12">
      <c r="A36" s="14" t="s">
        <v>72</v>
      </c>
      <c r="B36" s="14" t="s">
        <v>37</v>
      </c>
      <c r="C36" s="15">
        <v>194.006</v>
      </c>
      <c r="D36" s="15">
        <v>186.006</v>
      </c>
      <c r="E36" s="15">
        <f t="shared" si="12"/>
        <v>380.012</v>
      </c>
      <c r="F36" s="10" t="s">
        <v>24</v>
      </c>
      <c r="G36" s="15">
        <v>192.005</v>
      </c>
      <c r="H36" s="15">
        <v>195.009</v>
      </c>
      <c r="I36" s="15">
        <f t="shared" si="13"/>
        <v>387.014</v>
      </c>
      <c r="J36" s="10" t="s">
        <v>26</v>
      </c>
      <c r="K36" s="15">
        <v>196.007</v>
      </c>
      <c r="L36" s="15">
        <v>194.006</v>
      </c>
      <c r="M36" s="15">
        <f t="shared" si="14"/>
        <v>390.01300000000003</v>
      </c>
      <c r="N36" s="10" t="s">
        <v>23</v>
      </c>
      <c r="O36" s="15">
        <f t="shared" si="15"/>
        <v>1157.039</v>
      </c>
      <c r="P36" s="10" t="s">
        <v>26</v>
      </c>
      <c r="Q36" s="14" t="s">
        <v>72</v>
      </c>
      <c r="R36" s="14" t="s">
        <v>37</v>
      </c>
      <c r="S36" s="15">
        <v>192.008</v>
      </c>
      <c r="T36" s="15">
        <v>197.006</v>
      </c>
      <c r="U36" s="15">
        <f t="shared" si="16"/>
        <v>389.014</v>
      </c>
      <c r="V36" s="10" t="s">
        <v>24</v>
      </c>
      <c r="W36" s="15">
        <v>192.005</v>
      </c>
      <c r="X36" s="15">
        <v>194.004</v>
      </c>
      <c r="Y36" s="15">
        <f t="shared" si="17"/>
        <v>386.009</v>
      </c>
      <c r="Z36" s="10"/>
      <c r="AA36" s="15">
        <v>198.011</v>
      </c>
      <c r="AB36" s="15">
        <v>194.007</v>
      </c>
      <c r="AC36" s="15">
        <f t="shared" si="18"/>
        <v>392.01800000000003</v>
      </c>
      <c r="AD36" s="10"/>
      <c r="AE36" s="15">
        <f t="shared" si="19"/>
        <v>1167.0410000000002</v>
      </c>
      <c r="AF36" s="8" t="s">
        <v>24</v>
      </c>
      <c r="AG36" s="15">
        <f t="shared" si="20"/>
        <v>2324.08</v>
      </c>
      <c r="AH36" s="11" t="s">
        <v>73</v>
      </c>
    </row>
    <row r="37" spans="1:34" s="16" customFormat="1" ht="12">
      <c r="A37" s="14" t="s">
        <v>74</v>
      </c>
      <c r="B37" s="14" t="s">
        <v>44</v>
      </c>
      <c r="C37" s="15">
        <v>187.004</v>
      </c>
      <c r="D37" s="15">
        <v>184.004</v>
      </c>
      <c r="E37" s="15">
        <f t="shared" si="12"/>
        <v>371.008</v>
      </c>
      <c r="F37" s="10"/>
      <c r="G37" s="15">
        <v>189.004</v>
      </c>
      <c r="H37" s="15">
        <v>187.006</v>
      </c>
      <c r="I37" s="15">
        <f t="shared" si="13"/>
        <v>376.01</v>
      </c>
      <c r="J37" s="10"/>
      <c r="K37" s="15">
        <v>191.007</v>
      </c>
      <c r="L37" s="15">
        <v>190.002</v>
      </c>
      <c r="M37" s="15">
        <f t="shared" si="14"/>
        <v>381.009</v>
      </c>
      <c r="N37" s="10"/>
      <c r="O37" s="15">
        <f t="shared" si="15"/>
        <v>1128.027</v>
      </c>
      <c r="P37" s="15"/>
      <c r="Q37" s="14" t="s">
        <v>74</v>
      </c>
      <c r="R37" s="14" t="s">
        <v>44</v>
      </c>
      <c r="S37" s="15">
        <v>189.005</v>
      </c>
      <c r="T37" s="15">
        <v>184.003</v>
      </c>
      <c r="U37" s="15">
        <f t="shared" si="16"/>
        <v>373.008</v>
      </c>
      <c r="V37" s="10"/>
      <c r="W37" s="15">
        <v>174.001</v>
      </c>
      <c r="X37" s="15">
        <v>187.004</v>
      </c>
      <c r="Y37" s="15">
        <f t="shared" si="17"/>
        <v>361.005</v>
      </c>
      <c r="Z37" s="10"/>
      <c r="AA37" s="15">
        <v>185.003</v>
      </c>
      <c r="AB37" s="15">
        <v>191.006</v>
      </c>
      <c r="AC37" s="15">
        <f t="shared" si="18"/>
        <v>376.009</v>
      </c>
      <c r="AD37" s="10"/>
      <c r="AE37" s="15">
        <f t="shared" si="19"/>
        <v>1110.022</v>
      </c>
      <c r="AF37" s="11"/>
      <c r="AG37" s="15">
        <f t="shared" si="20"/>
        <v>2238.049</v>
      </c>
      <c r="AH37" s="11"/>
    </row>
    <row r="38" spans="1:34" s="16" customFormat="1" ht="12">
      <c r="A38" s="14" t="s">
        <v>75</v>
      </c>
      <c r="B38" s="14" t="s">
        <v>37</v>
      </c>
      <c r="C38" s="15">
        <v>187.004</v>
      </c>
      <c r="D38" s="15">
        <v>190.006</v>
      </c>
      <c r="E38" s="15">
        <f t="shared" si="12"/>
        <v>377.01</v>
      </c>
      <c r="F38" s="10" t="s">
        <v>23</v>
      </c>
      <c r="G38" s="15">
        <v>184.002</v>
      </c>
      <c r="H38" s="15">
        <v>186.008</v>
      </c>
      <c r="I38" s="15">
        <f t="shared" si="13"/>
        <v>370.01</v>
      </c>
      <c r="J38" s="10"/>
      <c r="K38" s="15">
        <v>184.001</v>
      </c>
      <c r="L38" s="15">
        <v>184.003</v>
      </c>
      <c r="M38" s="15">
        <f t="shared" si="14"/>
        <v>368.004</v>
      </c>
      <c r="N38" s="10"/>
      <c r="O38" s="15">
        <f t="shared" si="15"/>
        <v>1115.024</v>
      </c>
      <c r="P38" s="15"/>
      <c r="Q38" s="14" t="s">
        <v>75</v>
      </c>
      <c r="R38" s="14" t="s">
        <v>37</v>
      </c>
      <c r="S38" s="15">
        <v>190.006</v>
      </c>
      <c r="T38" s="15">
        <v>188.006</v>
      </c>
      <c r="U38" s="15">
        <f t="shared" si="16"/>
        <v>378.012</v>
      </c>
      <c r="V38" s="10"/>
      <c r="W38" s="15">
        <v>190.003</v>
      </c>
      <c r="X38" s="15">
        <v>195.008</v>
      </c>
      <c r="Y38" s="15">
        <f t="shared" si="17"/>
        <v>385.01099999999997</v>
      </c>
      <c r="Z38" s="10"/>
      <c r="AA38" s="15">
        <v>192.008</v>
      </c>
      <c r="AB38" s="15">
        <v>192.003</v>
      </c>
      <c r="AC38" s="15">
        <f t="shared" si="18"/>
        <v>384.01099999999997</v>
      </c>
      <c r="AD38" s="10"/>
      <c r="AE38" s="15">
        <f t="shared" si="19"/>
        <v>1147.0339999999999</v>
      </c>
      <c r="AF38" s="11"/>
      <c r="AG38" s="15">
        <f t="shared" si="20"/>
        <v>2262.058</v>
      </c>
      <c r="AH38" s="11" t="s">
        <v>76</v>
      </c>
    </row>
    <row r="39" spans="1:34" s="14" customFormat="1" ht="12">
      <c r="A39" s="14" t="s">
        <v>77</v>
      </c>
      <c r="B39" s="14" t="s">
        <v>22</v>
      </c>
      <c r="C39" s="15">
        <v>192.006</v>
      </c>
      <c r="D39" s="15">
        <v>184.005</v>
      </c>
      <c r="E39" s="15">
        <f t="shared" si="12"/>
        <v>376.01099999999997</v>
      </c>
      <c r="F39" s="10" t="s">
        <v>64</v>
      </c>
      <c r="G39" s="15">
        <v>193.01</v>
      </c>
      <c r="H39" s="15">
        <v>189.005</v>
      </c>
      <c r="I39" s="15">
        <f t="shared" si="13"/>
        <v>382.015</v>
      </c>
      <c r="J39" s="10"/>
      <c r="K39" s="15">
        <v>190.004</v>
      </c>
      <c r="L39" s="15">
        <v>191.006</v>
      </c>
      <c r="M39" s="15">
        <f t="shared" si="14"/>
        <v>381.01</v>
      </c>
      <c r="N39" s="10"/>
      <c r="O39" s="15">
        <f t="shared" si="15"/>
        <v>1139.036</v>
      </c>
      <c r="P39" s="15"/>
      <c r="Q39" s="14" t="s">
        <v>78</v>
      </c>
      <c r="R39" s="14" t="s">
        <v>22</v>
      </c>
      <c r="S39" s="15">
        <v>189.005</v>
      </c>
      <c r="T39" s="15">
        <v>188.004</v>
      </c>
      <c r="U39" s="15">
        <f t="shared" si="16"/>
        <v>377.009</v>
      </c>
      <c r="V39" s="10"/>
      <c r="W39" s="15">
        <v>191.004</v>
      </c>
      <c r="X39" s="15">
        <v>196.006</v>
      </c>
      <c r="Y39" s="15">
        <f t="shared" si="17"/>
        <v>387.01</v>
      </c>
      <c r="Z39" s="10" t="s">
        <v>64</v>
      </c>
      <c r="AA39" s="15">
        <v>195.009</v>
      </c>
      <c r="AB39" s="15">
        <v>190.004</v>
      </c>
      <c r="AC39" s="15">
        <f t="shared" si="18"/>
        <v>385.013</v>
      </c>
      <c r="AD39" s="10"/>
      <c r="AE39" s="15">
        <f t="shared" si="19"/>
        <v>1149.032</v>
      </c>
      <c r="AF39" s="8"/>
      <c r="AG39" s="15"/>
      <c r="AH39" s="8"/>
    </row>
    <row r="40" spans="1:34" s="16" customFormat="1" ht="12">
      <c r="A40" s="14" t="s">
        <v>79</v>
      </c>
      <c r="B40" s="14" t="s">
        <v>22</v>
      </c>
      <c r="C40" s="15">
        <v>39</v>
      </c>
      <c r="D40" s="15">
        <v>163.001</v>
      </c>
      <c r="E40" s="15">
        <f t="shared" si="12"/>
        <v>202.001</v>
      </c>
      <c r="F40" s="10"/>
      <c r="G40" s="15">
        <v>173.001</v>
      </c>
      <c r="H40" s="15">
        <v>163.003</v>
      </c>
      <c r="I40" s="15">
        <f t="shared" si="13"/>
        <v>336.004</v>
      </c>
      <c r="J40" s="10"/>
      <c r="K40" s="15">
        <v>177.001</v>
      </c>
      <c r="L40" s="15">
        <v>165</v>
      </c>
      <c r="M40" s="15">
        <f t="shared" si="14"/>
        <v>342.001</v>
      </c>
      <c r="N40" s="10"/>
      <c r="O40" s="15">
        <f t="shared" si="15"/>
        <v>880.006</v>
      </c>
      <c r="P40" s="15"/>
      <c r="Q40" s="14"/>
      <c r="R40" s="14"/>
      <c r="S40" s="15"/>
      <c r="T40" s="15"/>
      <c r="U40" s="15"/>
      <c r="V40" s="10"/>
      <c r="W40" s="15"/>
      <c r="X40" s="15"/>
      <c r="Y40" s="15"/>
      <c r="Z40" s="10"/>
      <c r="AA40" s="15"/>
      <c r="AB40" s="15"/>
      <c r="AC40" s="15"/>
      <c r="AD40" s="10"/>
      <c r="AE40" s="15"/>
      <c r="AF40" s="11"/>
      <c r="AG40" s="15"/>
      <c r="AH40" s="11"/>
    </row>
    <row r="41" spans="3:34" s="14" customFormat="1" ht="8.25" customHeight="1">
      <c r="C41" s="15"/>
      <c r="D41" s="15"/>
      <c r="E41" s="15"/>
      <c r="F41" s="10"/>
      <c r="G41" s="15"/>
      <c r="H41" s="15"/>
      <c r="I41" s="15"/>
      <c r="J41" s="10"/>
      <c r="K41" s="15"/>
      <c r="L41" s="15"/>
      <c r="M41" s="15"/>
      <c r="N41" s="10"/>
      <c r="O41" s="15"/>
      <c r="P41" s="15"/>
      <c r="S41" s="15"/>
      <c r="T41" s="15"/>
      <c r="U41" s="15"/>
      <c r="V41" s="10"/>
      <c r="W41" s="15"/>
      <c r="X41" s="15"/>
      <c r="Y41" s="15"/>
      <c r="Z41" s="10"/>
      <c r="AA41" s="15"/>
      <c r="AB41" s="15"/>
      <c r="AC41" s="15"/>
      <c r="AD41" s="10"/>
      <c r="AE41" s="15"/>
      <c r="AF41" s="8"/>
      <c r="AG41" s="15"/>
      <c r="AH41" s="8"/>
    </row>
    <row r="42" spans="1:33" s="11" customFormat="1" ht="12">
      <c r="A42" s="7" t="s">
        <v>0</v>
      </c>
      <c r="B42" s="8"/>
      <c r="C42" s="9" t="s">
        <v>1</v>
      </c>
      <c r="D42" s="10"/>
      <c r="E42" s="10"/>
      <c r="F42" s="10"/>
      <c r="G42" s="9" t="s">
        <v>2</v>
      </c>
      <c r="H42" s="10"/>
      <c r="I42" s="10"/>
      <c r="J42" s="10"/>
      <c r="K42" s="9" t="s">
        <v>3</v>
      </c>
      <c r="L42" s="10"/>
      <c r="M42" s="10"/>
      <c r="N42" s="10"/>
      <c r="O42" s="9" t="s">
        <v>4</v>
      </c>
      <c r="P42" s="9"/>
      <c r="Q42" s="7" t="s">
        <v>5</v>
      </c>
      <c r="R42" s="8"/>
      <c r="S42" s="9" t="s">
        <v>6</v>
      </c>
      <c r="T42" s="10"/>
      <c r="U42" s="10"/>
      <c r="V42" s="10"/>
      <c r="W42" s="9" t="s">
        <v>7</v>
      </c>
      <c r="X42" s="10"/>
      <c r="Y42" s="10"/>
      <c r="Z42" s="10"/>
      <c r="AA42" s="9" t="s">
        <v>8</v>
      </c>
      <c r="AB42" s="10"/>
      <c r="AC42" s="10"/>
      <c r="AD42" s="10"/>
      <c r="AE42" s="9" t="s">
        <v>9</v>
      </c>
      <c r="AG42" s="9" t="s">
        <v>10</v>
      </c>
    </row>
    <row r="43" spans="1:33" s="7" customFormat="1" ht="12">
      <c r="A43" s="7" t="s">
        <v>11</v>
      </c>
      <c r="B43" s="7" t="s">
        <v>12</v>
      </c>
      <c r="C43" s="12" t="s">
        <v>13</v>
      </c>
      <c r="D43" s="12" t="s">
        <v>14</v>
      </c>
      <c r="E43" s="12"/>
      <c r="F43" s="12"/>
      <c r="G43" s="12" t="s">
        <v>15</v>
      </c>
      <c r="H43" s="12" t="s">
        <v>14</v>
      </c>
      <c r="I43" s="12"/>
      <c r="J43" s="12"/>
      <c r="K43" s="12" t="s">
        <v>15</v>
      </c>
      <c r="L43" s="12" t="s">
        <v>14</v>
      </c>
      <c r="M43" s="12"/>
      <c r="N43" s="12"/>
      <c r="O43" s="12" t="s">
        <v>16</v>
      </c>
      <c r="P43" s="12"/>
      <c r="Q43" s="7" t="s">
        <v>11</v>
      </c>
      <c r="R43" s="7" t="s">
        <v>12</v>
      </c>
      <c r="S43" s="12" t="s">
        <v>13</v>
      </c>
      <c r="T43" s="12" t="s">
        <v>14</v>
      </c>
      <c r="U43" s="12"/>
      <c r="V43" s="12"/>
      <c r="W43" s="12" t="s">
        <v>15</v>
      </c>
      <c r="X43" s="12" t="s">
        <v>14</v>
      </c>
      <c r="Y43" s="12"/>
      <c r="Z43" s="12"/>
      <c r="AA43" s="12" t="s">
        <v>15</v>
      </c>
      <c r="AB43" s="12" t="s">
        <v>14</v>
      </c>
      <c r="AC43" s="12"/>
      <c r="AD43" s="12"/>
      <c r="AE43" s="12" t="s">
        <v>17</v>
      </c>
      <c r="AG43" s="12" t="s">
        <v>18</v>
      </c>
    </row>
    <row r="44" spans="3:33" s="7" customFormat="1" ht="12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G44" s="12"/>
    </row>
    <row r="45" spans="1:34" s="16" customFormat="1" ht="12">
      <c r="A45" s="7" t="s">
        <v>80</v>
      </c>
      <c r="B45" s="15"/>
      <c r="C45" s="15"/>
      <c r="D45" s="15"/>
      <c r="E45" s="10"/>
      <c r="F45" s="10"/>
      <c r="G45" s="15"/>
      <c r="H45" s="15"/>
      <c r="I45" s="15"/>
      <c r="J45" s="14"/>
      <c r="K45" s="15"/>
      <c r="L45" s="10"/>
      <c r="M45" s="15"/>
      <c r="N45" s="10"/>
      <c r="O45" s="14"/>
      <c r="P45" s="14"/>
      <c r="Q45" s="7" t="s">
        <v>80</v>
      </c>
      <c r="R45" s="15"/>
      <c r="S45" s="15"/>
      <c r="T45" s="15"/>
      <c r="U45" s="10"/>
      <c r="V45" s="10"/>
      <c r="W45" s="15"/>
      <c r="X45" s="15"/>
      <c r="Y45" s="15"/>
      <c r="Z45" s="14"/>
      <c r="AA45" s="15"/>
      <c r="AB45" s="10"/>
      <c r="AC45" s="15"/>
      <c r="AD45" s="10"/>
      <c r="AE45" s="14"/>
      <c r="AF45" s="11"/>
      <c r="AG45" s="14"/>
      <c r="AH45" s="11"/>
    </row>
    <row r="46" ht="7.5" customHeight="1"/>
    <row r="47" spans="1:34" s="16" customFormat="1" ht="12">
      <c r="A47" s="14" t="s">
        <v>81</v>
      </c>
      <c r="B47" s="14" t="s">
        <v>82</v>
      </c>
      <c r="C47" s="15">
        <v>188.003</v>
      </c>
      <c r="D47" s="15">
        <v>179.003</v>
      </c>
      <c r="E47" s="15">
        <f aca="true" t="shared" si="21" ref="E47:E50">D47+C47</f>
        <v>367.006</v>
      </c>
      <c r="F47" s="10"/>
      <c r="G47" s="15">
        <v>186.002</v>
      </c>
      <c r="H47" s="15">
        <v>188.005</v>
      </c>
      <c r="I47" s="15">
        <f aca="true" t="shared" si="22" ref="I47:I50">H47+G47</f>
        <v>374.007</v>
      </c>
      <c r="J47" s="10"/>
      <c r="K47" s="15">
        <v>189.006</v>
      </c>
      <c r="L47" s="15">
        <v>186.003</v>
      </c>
      <c r="M47" s="15">
        <f aca="true" t="shared" si="23" ref="M47:M50">L47+K47</f>
        <v>375.009</v>
      </c>
      <c r="N47" s="10"/>
      <c r="O47" s="15">
        <f aca="true" t="shared" si="24" ref="O47:O50">SUM(+M47+I47+E47)</f>
        <v>1116.022</v>
      </c>
      <c r="P47" s="15"/>
      <c r="Q47" s="14" t="s">
        <v>81</v>
      </c>
      <c r="R47" s="14" t="s">
        <v>83</v>
      </c>
      <c r="S47" s="15">
        <v>176.001</v>
      </c>
      <c r="T47" s="15">
        <v>186.004</v>
      </c>
      <c r="U47" s="15">
        <f aca="true" t="shared" si="25" ref="U47:U53">T47+S47</f>
        <v>362.005</v>
      </c>
      <c r="V47" s="10"/>
      <c r="W47" s="15">
        <v>185.003</v>
      </c>
      <c r="X47" s="15">
        <v>189.006</v>
      </c>
      <c r="Y47" s="15">
        <f aca="true" t="shared" si="26" ref="Y47:Y53">X47+W47</f>
        <v>374.009</v>
      </c>
      <c r="Z47" s="10"/>
      <c r="AA47" s="15">
        <v>187.005</v>
      </c>
      <c r="AB47" s="15">
        <v>185.004</v>
      </c>
      <c r="AC47" s="15">
        <f aca="true" t="shared" si="27" ref="AC47:AC53">AB47+AA47</f>
        <v>372.009</v>
      </c>
      <c r="AD47" s="10"/>
      <c r="AE47" s="15">
        <f aca="true" t="shared" si="28" ref="AE47:AE53">SUM(+AC47+Y47+U47)</f>
        <v>1108.0230000000001</v>
      </c>
      <c r="AF47" s="11"/>
      <c r="AG47" s="15">
        <f aca="true" t="shared" si="29" ref="AG47:AG52">SUM(AE47,O47)</f>
        <v>2224.045</v>
      </c>
      <c r="AH47" s="11"/>
    </row>
    <row r="48" spans="1:34" s="16" customFormat="1" ht="12">
      <c r="A48" s="14" t="s">
        <v>84</v>
      </c>
      <c r="B48" s="14" t="s">
        <v>37</v>
      </c>
      <c r="C48" s="15">
        <v>188.007</v>
      </c>
      <c r="D48" s="15">
        <v>189.002</v>
      </c>
      <c r="E48" s="15">
        <f t="shared" si="21"/>
        <v>377.009</v>
      </c>
      <c r="F48" s="10" t="s">
        <v>23</v>
      </c>
      <c r="G48" s="15">
        <v>174.005</v>
      </c>
      <c r="H48" s="15">
        <v>190.009</v>
      </c>
      <c r="I48" s="15">
        <f t="shared" si="22"/>
        <v>364.014</v>
      </c>
      <c r="J48" s="10"/>
      <c r="K48" s="15">
        <v>183.003</v>
      </c>
      <c r="L48" s="15">
        <v>192.005</v>
      </c>
      <c r="M48" s="15">
        <f t="shared" si="23"/>
        <v>375.008</v>
      </c>
      <c r="N48" s="10"/>
      <c r="O48" s="15">
        <f t="shared" si="24"/>
        <v>1116.031</v>
      </c>
      <c r="P48" s="10" t="s">
        <v>23</v>
      </c>
      <c r="Q48" s="14" t="s">
        <v>84</v>
      </c>
      <c r="R48" s="14" t="s">
        <v>37</v>
      </c>
      <c r="S48" s="15">
        <v>188.006</v>
      </c>
      <c r="T48" s="15">
        <v>183.004</v>
      </c>
      <c r="U48" s="15">
        <f t="shared" si="25"/>
        <v>371.01</v>
      </c>
      <c r="V48" s="10" t="s">
        <v>23</v>
      </c>
      <c r="W48" s="15">
        <v>188.006</v>
      </c>
      <c r="X48" s="15">
        <v>190.004</v>
      </c>
      <c r="Y48" s="15">
        <f t="shared" si="26"/>
        <v>378.01</v>
      </c>
      <c r="Z48" s="10" t="s">
        <v>23</v>
      </c>
      <c r="AA48" s="15">
        <v>185.002</v>
      </c>
      <c r="AB48" s="15">
        <v>187.005</v>
      </c>
      <c r="AC48" s="15">
        <f t="shared" si="27"/>
        <v>372.007</v>
      </c>
      <c r="AD48" s="10"/>
      <c r="AE48" s="15">
        <f t="shared" si="28"/>
        <v>1121.027</v>
      </c>
      <c r="AF48" s="11"/>
      <c r="AG48" s="15">
        <f t="shared" si="29"/>
        <v>2237.058</v>
      </c>
      <c r="AH48" s="11" t="s">
        <v>24</v>
      </c>
    </row>
    <row r="49" spans="1:34" s="16" customFormat="1" ht="12">
      <c r="A49" s="14" t="s">
        <v>85</v>
      </c>
      <c r="B49" s="14" t="s">
        <v>35</v>
      </c>
      <c r="C49" s="15">
        <v>175.001</v>
      </c>
      <c r="D49" s="15">
        <v>186.005</v>
      </c>
      <c r="E49" s="15">
        <f t="shared" si="21"/>
        <v>361.006</v>
      </c>
      <c r="F49" s="10"/>
      <c r="G49" s="15">
        <v>179.002</v>
      </c>
      <c r="H49" s="15">
        <v>186.002</v>
      </c>
      <c r="I49" s="15">
        <f t="shared" si="22"/>
        <v>365.004</v>
      </c>
      <c r="J49" s="10"/>
      <c r="K49" s="15">
        <v>189.008</v>
      </c>
      <c r="L49" s="15">
        <v>186.003</v>
      </c>
      <c r="M49" s="15">
        <f t="shared" si="23"/>
        <v>375.01099999999997</v>
      </c>
      <c r="N49" s="10" t="s">
        <v>23</v>
      </c>
      <c r="O49" s="15">
        <f t="shared" si="24"/>
        <v>1101.021</v>
      </c>
      <c r="P49" s="10"/>
      <c r="Q49" s="14" t="s">
        <v>85</v>
      </c>
      <c r="R49" s="14" t="s">
        <v>35</v>
      </c>
      <c r="S49" s="15">
        <v>184.005</v>
      </c>
      <c r="T49" s="15">
        <v>182.004</v>
      </c>
      <c r="U49" s="15">
        <f t="shared" si="25"/>
        <v>366.009</v>
      </c>
      <c r="V49" s="10"/>
      <c r="W49" s="15">
        <v>184.004</v>
      </c>
      <c r="X49" s="15">
        <v>185.006</v>
      </c>
      <c r="Y49" s="15">
        <f t="shared" si="26"/>
        <v>369.01</v>
      </c>
      <c r="Z49" s="10"/>
      <c r="AA49" s="15">
        <v>190.002</v>
      </c>
      <c r="AB49" s="15">
        <v>186.003</v>
      </c>
      <c r="AC49" s="15">
        <f t="shared" si="27"/>
        <v>376.005</v>
      </c>
      <c r="AD49" s="10"/>
      <c r="AE49" s="15">
        <f t="shared" si="28"/>
        <v>1111.024</v>
      </c>
      <c r="AF49" s="11"/>
      <c r="AG49" s="15">
        <f t="shared" si="29"/>
        <v>2212.045</v>
      </c>
      <c r="AH49" s="11"/>
    </row>
    <row r="50" spans="1:34" s="16" customFormat="1" ht="12">
      <c r="A50" s="14" t="s">
        <v>86</v>
      </c>
      <c r="B50" s="14" t="s">
        <v>37</v>
      </c>
      <c r="C50" s="15">
        <v>176.006</v>
      </c>
      <c r="D50" s="15">
        <v>174.001</v>
      </c>
      <c r="E50" s="15">
        <f t="shared" si="21"/>
        <v>350.007</v>
      </c>
      <c r="F50" s="10"/>
      <c r="G50" s="15">
        <v>190.006</v>
      </c>
      <c r="H50" s="15">
        <v>190.007</v>
      </c>
      <c r="I50" s="15">
        <f t="shared" si="22"/>
        <v>380.01300000000003</v>
      </c>
      <c r="J50" s="10"/>
      <c r="K50" s="15">
        <v>184.004</v>
      </c>
      <c r="L50" s="15">
        <v>184.004</v>
      </c>
      <c r="M50" s="15">
        <f t="shared" si="23"/>
        <v>368.008</v>
      </c>
      <c r="N50" s="10"/>
      <c r="O50" s="15">
        <f t="shared" si="24"/>
        <v>1098.028</v>
      </c>
      <c r="P50" s="10"/>
      <c r="Q50" s="14" t="s">
        <v>86</v>
      </c>
      <c r="R50" s="14" t="s">
        <v>37</v>
      </c>
      <c r="S50" s="15">
        <v>184.005</v>
      </c>
      <c r="T50" s="15">
        <v>186</v>
      </c>
      <c r="U50" s="15">
        <f t="shared" si="25"/>
        <v>370.005</v>
      </c>
      <c r="V50" s="10"/>
      <c r="W50" s="15">
        <v>172.002</v>
      </c>
      <c r="X50" s="15">
        <v>184.004</v>
      </c>
      <c r="Y50" s="15">
        <f t="shared" si="26"/>
        <v>356.006</v>
      </c>
      <c r="Z50" s="10"/>
      <c r="AA50" s="15">
        <v>186.003</v>
      </c>
      <c r="AB50" s="15">
        <v>187.004</v>
      </c>
      <c r="AC50" s="15">
        <f t="shared" si="27"/>
        <v>373.00699999999995</v>
      </c>
      <c r="AD50" s="10"/>
      <c r="AE50" s="15">
        <f t="shared" si="28"/>
        <v>1099.018</v>
      </c>
      <c r="AF50" s="11"/>
      <c r="AG50" s="15">
        <f t="shared" si="29"/>
        <v>2197.0460000000003</v>
      </c>
      <c r="AH50" s="11"/>
    </row>
    <row r="51" spans="1:34" s="16" customFormat="1" ht="12">
      <c r="A51" s="14" t="s">
        <v>87</v>
      </c>
      <c r="B51" s="14" t="s">
        <v>37</v>
      </c>
      <c r="C51" s="15">
        <v>186.005</v>
      </c>
      <c r="D51" s="15">
        <v>181.003</v>
      </c>
      <c r="E51" s="15">
        <f>D51+C51</f>
        <v>367.008</v>
      </c>
      <c r="F51" s="10"/>
      <c r="G51" s="15">
        <v>192.01</v>
      </c>
      <c r="H51" s="15">
        <v>189.005</v>
      </c>
      <c r="I51" s="15">
        <f>H51+G51</f>
        <v>381.015</v>
      </c>
      <c r="J51" s="10" t="s">
        <v>23</v>
      </c>
      <c r="K51" s="15">
        <v>181.002</v>
      </c>
      <c r="L51" s="15">
        <v>175.001</v>
      </c>
      <c r="M51" s="15">
        <f>L51+K51</f>
        <v>356.00300000000004</v>
      </c>
      <c r="N51" s="10"/>
      <c r="O51" s="15">
        <f>SUM(+M51+I51+E51)</f>
        <v>1104.026</v>
      </c>
      <c r="P51" s="10"/>
      <c r="Q51" s="14" t="s">
        <v>87</v>
      </c>
      <c r="R51" s="14" t="s">
        <v>37</v>
      </c>
      <c r="S51" s="15">
        <v>184.006</v>
      </c>
      <c r="T51" s="15">
        <v>180.002</v>
      </c>
      <c r="U51" s="15">
        <f t="shared" si="25"/>
        <v>364.00800000000004</v>
      </c>
      <c r="V51" s="10"/>
      <c r="W51" s="15">
        <v>190.006</v>
      </c>
      <c r="X51" s="15">
        <v>191.007</v>
      </c>
      <c r="Y51" s="15">
        <f t="shared" si="26"/>
        <v>381.01300000000003</v>
      </c>
      <c r="Z51" s="10" t="s">
        <v>24</v>
      </c>
      <c r="AA51" s="15">
        <v>185.009</v>
      </c>
      <c r="AB51" s="15">
        <v>191.008</v>
      </c>
      <c r="AC51" s="15">
        <f t="shared" si="27"/>
        <v>376.017</v>
      </c>
      <c r="AD51" s="10" t="s">
        <v>23</v>
      </c>
      <c r="AE51" s="15">
        <f t="shared" si="28"/>
        <v>1121.038</v>
      </c>
      <c r="AF51" s="8" t="s">
        <v>23</v>
      </c>
      <c r="AG51" s="15">
        <f t="shared" si="29"/>
        <v>2225.0640000000003</v>
      </c>
      <c r="AH51" s="11" t="s">
        <v>23</v>
      </c>
    </row>
    <row r="52" spans="1:34" s="16" customFormat="1" ht="12">
      <c r="A52" s="14" t="s">
        <v>88</v>
      </c>
      <c r="B52" s="14" t="s">
        <v>40</v>
      </c>
      <c r="C52" s="15">
        <v>173.002</v>
      </c>
      <c r="D52" s="15">
        <v>176.003</v>
      </c>
      <c r="E52" s="15">
        <f>D52+C52</f>
        <v>349.005</v>
      </c>
      <c r="F52" s="10"/>
      <c r="G52" s="15">
        <v>185.003</v>
      </c>
      <c r="H52" s="15">
        <v>190.003</v>
      </c>
      <c r="I52" s="15">
        <f>H52+G52</f>
        <v>375.006</v>
      </c>
      <c r="J52" s="10"/>
      <c r="K52" s="15">
        <v>177.001</v>
      </c>
      <c r="L52" s="15">
        <v>182.003</v>
      </c>
      <c r="M52" s="15">
        <f>L52+K52</f>
        <v>359.004</v>
      </c>
      <c r="N52" s="10"/>
      <c r="O52" s="15">
        <f>SUM(+M52+I52+E52)</f>
        <v>1083.0149999999999</v>
      </c>
      <c r="P52" s="10"/>
      <c r="Q52" s="14" t="s">
        <v>88</v>
      </c>
      <c r="R52" s="14" t="s">
        <v>40</v>
      </c>
      <c r="S52" s="15">
        <v>175.002</v>
      </c>
      <c r="T52" s="15">
        <v>177.002</v>
      </c>
      <c r="U52" s="15">
        <f t="shared" si="25"/>
        <v>352.004</v>
      </c>
      <c r="V52" s="10"/>
      <c r="W52" s="15">
        <v>168.001</v>
      </c>
      <c r="X52" s="15">
        <v>178.004</v>
      </c>
      <c r="Y52" s="15">
        <f t="shared" si="26"/>
        <v>346.005</v>
      </c>
      <c r="Z52" s="10"/>
      <c r="AA52" s="15">
        <v>178.003</v>
      </c>
      <c r="AB52" s="15">
        <v>180.002</v>
      </c>
      <c r="AC52" s="15">
        <f t="shared" si="27"/>
        <v>358.005</v>
      </c>
      <c r="AD52" s="10"/>
      <c r="AE52" s="15">
        <f t="shared" si="28"/>
        <v>1056.0140000000001</v>
      </c>
      <c r="AF52" s="8"/>
      <c r="AG52" s="15">
        <f t="shared" si="29"/>
        <v>2139.029</v>
      </c>
      <c r="AH52" s="11"/>
    </row>
    <row r="53" spans="1:34" s="16" customFormat="1" ht="12">
      <c r="A53" s="14" t="s">
        <v>89</v>
      </c>
      <c r="B53" s="14" t="s">
        <v>37</v>
      </c>
      <c r="C53" s="15">
        <v>182.004</v>
      </c>
      <c r="D53" s="15">
        <v>183.007</v>
      </c>
      <c r="E53" s="15">
        <f>D53+C53</f>
        <v>365.01099999999997</v>
      </c>
      <c r="F53" s="10"/>
      <c r="G53" s="15">
        <v>180</v>
      </c>
      <c r="H53" s="15">
        <v>186.004</v>
      </c>
      <c r="I53" s="15">
        <f>H53+G53</f>
        <v>366.004</v>
      </c>
      <c r="J53" s="10"/>
      <c r="K53" s="15">
        <v>187.004</v>
      </c>
      <c r="L53" s="15">
        <v>179.004</v>
      </c>
      <c r="M53" s="15">
        <f>L53+K53</f>
        <v>366.008</v>
      </c>
      <c r="N53" s="10"/>
      <c r="O53" s="15">
        <f>SUM(+M53+I53+E53)</f>
        <v>1097.023</v>
      </c>
      <c r="P53" s="10"/>
      <c r="Q53" s="14" t="s">
        <v>90</v>
      </c>
      <c r="R53" s="14" t="s">
        <v>44</v>
      </c>
      <c r="S53" s="15">
        <v>188.006</v>
      </c>
      <c r="T53" s="15">
        <v>193.002</v>
      </c>
      <c r="U53" s="15">
        <f t="shared" si="25"/>
        <v>381.00800000000004</v>
      </c>
      <c r="V53" s="10" t="s">
        <v>24</v>
      </c>
      <c r="W53" s="15">
        <v>184.004</v>
      </c>
      <c r="X53" s="15">
        <v>191.009</v>
      </c>
      <c r="Y53" s="15">
        <f t="shared" si="26"/>
        <v>375.013</v>
      </c>
      <c r="Z53" s="10"/>
      <c r="AA53" s="15">
        <v>195.007</v>
      </c>
      <c r="AB53" s="15">
        <v>189.007</v>
      </c>
      <c r="AC53" s="15">
        <f t="shared" si="27"/>
        <v>384.014</v>
      </c>
      <c r="AD53" s="10" t="s">
        <v>24</v>
      </c>
      <c r="AE53" s="15">
        <f t="shared" si="28"/>
        <v>1140.035</v>
      </c>
      <c r="AF53" s="11" t="s">
        <v>24</v>
      </c>
      <c r="AG53" s="15"/>
      <c r="AH53" s="11"/>
    </row>
    <row r="54" spans="1:34" s="16" customFormat="1" ht="12">
      <c r="A54" s="14" t="s">
        <v>91</v>
      </c>
      <c r="B54" s="14" t="s">
        <v>42</v>
      </c>
      <c r="C54" s="15">
        <v>189.008</v>
      </c>
      <c r="D54" s="15">
        <v>191.009</v>
      </c>
      <c r="E54" s="15">
        <f>D54+C54</f>
        <v>380.017</v>
      </c>
      <c r="F54" s="10" t="s">
        <v>24</v>
      </c>
      <c r="G54" s="15">
        <v>191.006</v>
      </c>
      <c r="H54" s="15">
        <v>192.006</v>
      </c>
      <c r="I54" s="15">
        <f>H54+G54</f>
        <v>383.012</v>
      </c>
      <c r="J54" s="10" t="s">
        <v>24</v>
      </c>
      <c r="K54" s="15">
        <v>190.006</v>
      </c>
      <c r="L54" s="15">
        <v>191.004</v>
      </c>
      <c r="M54" s="15">
        <f>L54+K54</f>
        <v>381.01</v>
      </c>
      <c r="N54" s="10" t="s">
        <v>24</v>
      </c>
      <c r="O54" s="15">
        <f>SUM(+M54+I54+E54)</f>
        <v>1144.039</v>
      </c>
      <c r="P54" s="10" t="s">
        <v>61</v>
      </c>
      <c r="Q54" s="14"/>
      <c r="R54" s="14"/>
      <c r="S54" s="15"/>
      <c r="T54" s="15"/>
      <c r="U54" s="15"/>
      <c r="V54" s="10"/>
      <c r="W54" s="15"/>
      <c r="X54" s="15"/>
      <c r="Y54" s="15"/>
      <c r="Z54" s="10"/>
      <c r="AA54" s="15"/>
      <c r="AB54" s="15"/>
      <c r="AC54" s="15"/>
      <c r="AD54" s="10"/>
      <c r="AE54" s="15"/>
      <c r="AF54" s="11"/>
      <c r="AG54" s="15"/>
      <c r="AH54" s="11"/>
    </row>
    <row r="55" spans="3:34" s="14" customFormat="1" ht="7.5" customHeight="1">
      <c r="C55" s="15"/>
      <c r="D55" s="15"/>
      <c r="E55" s="15"/>
      <c r="F55" s="10"/>
      <c r="G55" s="15"/>
      <c r="H55" s="15"/>
      <c r="I55" s="15"/>
      <c r="J55" s="10"/>
      <c r="K55" s="15"/>
      <c r="L55" s="15"/>
      <c r="M55" s="15"/>
      <c r="N55" s="10"/>
      <c r="O55" s="15"/>
      <c r="P55" s="15"/>
      <c r="S55" s="15"/>
      <c r="T55" s="15"/>
      <c r="U55" s="15"/>
      <c r="V55" s="10"/>
      <c r="W55" s="15"/>
      <c r="X55" s="15"/>
      <c r="Y55" s="15"/>
      <c r="Z55" s="10"/>
      <c r="AA55" s="15"/>
      <c r="AB55" s="15"/>
      <c r="AC55" s="15"/>
      <c r="AD55" s="10"/>
      <c r="AE55" s="15"/>
      <c r="AF55" s="8"/>
      <c r="AG55" s="15"/>
      <c r="AH55" s="8"/>
    </row>
    <row r="56" spans="3:34" s="14" customFormat="1" ht="7.5" customHeight="1">
      <c r="C56" s="15"/>
      <c r="D56" s="15"/>
      <c r="E56" s="15"/>
      <c r="F56" s="10"/>
      <c r="G56" s="15"/>
      <c r="H56" s="15"/>
      <c r="I56" s="15"/>
      <c r="J56" s="10"/>
      <c r="K56" s="15"/>
      <c r="L56" s="15"/>
      <c r="M56" s="15"/>
      <c r="N56" s="10"/>
      <c r="O56" s="15"/>
      <c r="P56" s="15"/>
      <c r="S56" s="15"/>
      <c r="T56" s="15"/>
      <c r="U56" s="15"/>
      <c r="V56" s="10"/>
      <c r="W56" s="15"/>
      <c r="X56" s="15"/>
      <c r="Y56" s="15"/>
      <c r="Z56" s="10"/>
      <c r="AA56" s="15"/>
      <c r="AB56" s="15"/>
      <c r="AC56" s="15"/>
      <c r="AD56" s="10"/>
      <c r="AE56" s="15"/>
      <c r="AF56" s="8"/>
      <c r="AG56" s="15"/>
      <c r="AH56" s="8"/>
    </row>
    <row r="57" spans="1:34" s="16" customFormat="1" ht="12">
      <c r="A57" s="17" t="s">
        <v>92</v>
      </c>
      <c r="B57" s="14"/>
      <c r="C57" s="15"/>
      <c r="D57" s="15"/>
      <c r="E57" s="15"/>
      <c r="F57" s="10"/>
      <c r="G57" s="15"/>
      <c r="H57" s="18" t="s">
        <v>93</v>
      </c>
      <c r="I57" s="15"/>
      <c r="J57" s="10"/>
      <c r="K57" s="15"/>
      <c r="L57" s="15"/>
      <c r="M57" s="15"/>
      <c r="N57" s="10"/>
      <c r="O57" s="15"/>
      <c r="P57" s="15"/>
      <c r="Q57" s="19" t="s">
        <v>94</v>
      </c>
      <c r="R57" s="14"/>
      <c r="S57" s="20"/>
      <c r="T57" s="21"/>
      <c r="U57" s="15"/>
      <c r="V57" s="10"/>
      <c r="W57" s="15"/>
      <c r="X57" s="14"/>
      <c r="Y57" s="15"/>
      <c r="Z57" s="10"/>
      <c r="AA57" s="20"/>
      <c r="AB57" s="20"/>
      <c r="AC57" s="15"/>
      <c r="AD57" s="10"/>
      <c r="AE57" s="15"/>
      <c r="AF57" s="11"/>
      <c r="AG57" s="15"/>
      <c r="AH57" s="11"/>
    </row>
    <row r="58" spans="3:34" s="14" customFormat="1" ht="13.5">
      <c r="C58" s="15"/>
      <c r="D58" s="15"/>
      <c r="E58" s="15"/>
      <c r="F58" s="10"/>
      <c r="G58" s="15"/>
      <c r="H58" s="15"/>
      <c r="I58" s="15"/>
      <c r="J58" s="10"/>
      <c r="K58" s="15"/>
      <c r="L58" s="15"/>
      <c r="M58" s="15"/>
      <c r="N58" s="10"/>
      <c r="O58" s="15"/>
      <c r="P58" s="15"/>
      <c r="Q58" s="22" t="s">
        <v>95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8"/>
      <c r="AG58" s="15"/>
      <c r="AH58" s="8"/>
    </row>
    <row r="59" spans="1:34" s="16" customFormat="1" ht="12">
      <c r="A59" s="8" t="s">
        <v>96</v>
      </c>
      <c r="B59" s="14"/>
      <c r="C59" s="15"/>
      <c r="D59" s="15"/>
      <c r="E59" s="15"/>
      <c r="F59" s="10"/>
      <c r="G59" s="15"/>
      <c r="H59" s="10" t="s">
        <v>97</v>
      </c>
      <c r="I59" s="15"/>
      <c r="J59" s="10"/>
      <c r="K59" s="15"/>
      <c r="L59" s="15"/>
      <c r="M59" s="15"/>
      <c r="N59" s="10"/>
      <c r="O59" s="15"/>
      <c r="P59" s="15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11"/>
      <c r="AG59" s="15"/>
      <c r="AH59" s="11"/>
    </row>
    <row r="60" spans="1:34" s="16" customFormat="1" ht="12">
      <c r="A60" s="14"/>
      <c r="B60" s="14"/>
      <c r="C60" s="15"/>
      <c r="D60" s="15"/>
      <c r="E60" s="15"/>
      <c r="F60" s="10"/>
      <c r="G60" s="15"/>
      <c r="H60" s="15"/>
      <c r="I60" s="15"/>
      <c r="J60" s="10"/>
      <c r="K60" s="15"/>
      <c r="L60" s="15"/>
      <c r="M60" s="15"/>
      <c r="N60" s="10"/>
      <c r="O60" s="15"/>
      <c r="P60" s="15"/>
      <c r="Q60" s="24"/>
      <c r="R60" s="1"/>
      <c r="S60" s="2"/>
      <c r="T60" s="3"/>
      <c r="U60" s="3"/>
      <c r="V60" s="4"/>
      <c r="W60" s="3"/>
      <c r="X60" s="14"/>
      <c r="Y60" s="15"/>
      <c r="Z60" s="10"/>
      <c r="AA60" s="20"/>
      <c r="AB60" s="20"/>
      <c r="AC60" s="15"/>
      <c r="AD60" s="10"/>
      <c r="AE60" s="15"/>
      <c r="AF60" s="11"/>
      <c r="AG60" s="15"/>
      <c r="AH60" s="11"/>
    </row>
    <row r="61" spans="1:34" s="16" customFormat="1" ht="12">
      <c r="A61" s="14" t="s">
        <v>91</v>
      </c>
      <c r="B61" s="25">
        <v>187.005</v>
      </c>
      <c r="C61" s="25">
        <v>179.003</v>
      </c>
      <c r="D61" s="15"/>
      <c r="E61" s="15"/>
      <c r="F61" s="10"/>
      <c r="G61" s="15"/>
      <c r="H61" s="14" t="s">
        <v>68</v>
      </c>
      <c r="K61" s="25">
        <v>193.01</v>
      </c>
      <c r="L61" s="25">
        <v>195.005</v>
      </c>
      <c r="M61" s="15"/>
      <c r="N61" s="10"/>
      <c r="O61" s="15"/>
      <c r="P61" s="15"/>
      <c r="Q61" s="19" t="s">
        <v>98</v>
      </c>
      <c r="R61" s="1"/>
      <c r="S61" s="2"/>
      <c r="T61" s="3"/>
      <c r="U61" s="3"/>
      <c r="V61" s="4"/>
      <c r="W61" s="3"/>
      <c r="X61" s="3"/>
      <c r="Y61" s="3"/>
      <c r="Z61" s="4"/>
      <c r="AA61" s="3"/>
      <c r="AB61" s="3"/>
      <c r="AC61" s="3"/>
      <c r="AD61" s="4"/>
      <c r="AE61" s="3"/>
      <c r="AF61" s="11"/>
      <c r="AG61" s="15"/>
      <c r="AH61" s="11"/>
    </row>
    <row r="62" spans="1:34" ht="12">
      <c r="A62" s="14" t="s">
        <v>85</v>
      </c>
      <c r="B62" s="25">
        <v>178.004</v>
      </c>
      <c r="C62" s="25">
        <v>186.007</v>
      </c>
      <c r="D62" s="15">
        <f>SUM(B62:C62)</f>
        <v>364.01099999999997</v>
      </c>
      <c r="E62" s="15"/>
      <c r="F62" s="10"/>
      <c r="G62" s="15"/>
      <c r="H62" s="14" t="s">
        <v>56</v>
      </c>
      <c r="I62" s="6"/>
      <c r="J62" s="6"/>
      <c r="K62" s="25">
        <v>193.009</v>
      </c>
      <c r="L62" s="25">
        <v>193.011</v>
      </c>
      <c r="M62" s="15"/>
      <c r="N62" s="10"/>
      <c r="O62" s="15"/>
      <c r="P62" s="15"/>
      <c r="Q62" s="1" t="s">
        <v>99</v>
      </c>
      <c r="AF62" s="6"/>
      <c r="AH62" s="6"/>
    </row>
    <row r="63" spans="1:16" ht="12">
      <c r="A63" s="14" t="s">
        <v>41</v>
      </c>
      <c r="B63" s="25">
        <v>162.004</v>
      </c>
      <c r="C63" s="25">
        <v>153.001</v>
      </c>
      <c r="D63" s="15"/>
      <c r="E63" s="15"/>
      <c r="F63" s="10"/>
      <c r="G63" s="15"/>
      <c r="H63" s="14" t="s">
        <v>28</v>
      </c>
      <c r="I63" s="6"/>
      <c r="J63" s="6"/>
      <c r="K63" s="25">
        <v>193.009</v>
      </c>
      <c r="L63" s="25">
        <v>191.006</v>
      </c>
      <c r="M63" s="15"/>
      <c r="N63" s="10"/>
      <c r="O63" s="15"/>
      <c r="P63" s="15"/>
    </row>
    <row r="64" spans="1:17" ht="12">
      <c r="A64" s="26" t="s">
        <v>46</v>
      </c>
      <c r="B64" s="27">
        <v>175.004</v>
      </c>
      <c r="C64" s="28">
        <v>173.001</v>
      </c>
      <c r="D64" s="15"/>
      <c r="F64" s="3"/>
      <c r="H64" s="26" t="s">
        <v>70</v>
      </c>
      <c r="I64" s="6"/>
      <c r="J64" s="6"/>
      <c r="K64" s="27">
        <v>192.005</v>
      </c>
      <c r="L64" s="25">
        <v>191.008</v>
      </c>
      <c r="N64" s="3"/>
      <c r="Q64" s="19" t="s">
        <v>100</v>
      </c>
    </row>
    <row r="65" spans="1:33" s="5" customFormat="1" ht="12">
      <c r="A65" s="24"/>
      <c r="B65" s="3"/>
      <c r="C65" s="29" t="s">
        <v>101</v>
      </c>
      <c r="D65" s="30">
        <f>SUM(B61:C64)</f>
        <v>1393.029</v>
      </c>
      <c r="E65" s="30"/>
      <c r="F65" s="4"/>
      <c r="G65" s="3"/>
      <c r="H65" s="24"/>
      <c r="I65" s="3"/>
      <c r="J65" s="2"/>
      <c r="M65" s="31">
        <f>SUM(K61:L64)</f>
        <v>1541.0629999999999</v>
      </c>
      <c r="N65" s="4" t="s">
        <v>26</v>
      </c>
      <c r="O65" s="3"/>
      <c r="P65" s="3"/>
      <c r="Q65" s="1" t="s">
        <v>102</v>
      </c>
      <c r="R65" s="1"/>
      <c r="S65" s="2"/>
      <c r="T65" s="3"/>
      <c r="U65" s="3"/>
      <c r="V65" s="4"/>
      <c r="W65" s="3"/>
      <c r="X65" s="3"/>
      <c r="Y65" s="3"/>
      <c r="Z65" s="4"/>
      <c r="AA65" s="3"/>
      <c r="AB65" s="3"/>
      <c r="AC65" s="3"/>
      <c r="AD65" s="4"/>
      <c r="AE65" s="3"/>
      <c r="AG65" s="3"/>
    </row>
    <row r="66" spans="1:34" ht="12">
      <c r="A66" s="24" t="s">
        <v>103</v>
      </c>
      <c r="B66" s="3"/>
      <c r="H66" s="4" t="s">
        <v>104</v>
      </c>
      <c r="Q66" s="1" t="s">
        <v>105</v>
      </c>
      <c r="AF66" s="6"/>
      <c r="AH66" s="6"/>
    </row>
    <row r="67" spans="1:33" s="5" customFormat="1" ht="12">
      <c r="A67" s="24"/>
      <c r="B67" s="3"/>
      <c r="C67" s="2"/>
      <c r="D67" s="3"/>
      <c r="E67" s="3"/>
      <c r="F67" s="4"/>
      <c r="G67" s="3"/>
      <c r="H67" s="3"/>
      <c r="I67" s="3"/>
      <c r="J67" s="4"/>
      <c r="K67" s="3"/>
      <c r="L67" s="3"/>
      <c r="M67" s="3"/>
      <c r="N67" s="4"/>
      <c r="O67" s="3"/>
      <c r="P67" s="3"/>
      <c r="Q67" s="1" t="s">
        <v>106</v>
      </c>
      <c r="R67" s="1"/>
      <c r="S67" s="2"/>
      <c r="T67" s="3"/>
      <c r="U67" s="3"/>
      <c r="V67" s="4"/>
      <c r="W67" s="3"/>
      <c r="X67" s="3"/>
      <c r="Y67" s="3"/>
      <c r="Z67" s="4"/>
      <c r="AA67" s="3"/>
      <c r="AB67" s="3"/>
      <c r="AC67" s="3"/>
      <c r="AD67" s="4"/>
      <c r="AE67" s="3"/>
      <c r="AG67" s="32"/>
    </row>
    <row r="68" spans="1:33" s="5" customFormat="1" ht="12">
      <c r="A68" s="1" t="s">
        <v>57</v>
      </c>
      <c r="B68" s="3">
        <v>193.007</v>
      </c>
      <c r="C68" s="2">
        <v>194.005</v>
      </c>
      <c r="D68" s="3"/>
      <c r="E68" s="3"/>
      <c r="F68" s="3"/>
      <c r="G68" s="3"/>
      <c r="H68" s="14" t="s">
        <v>72</v>
      </c>
      <c r="I68" s="16"/>
      <c r="J68" s="16"/>
      <c r="K68" s="25">
        <v>197.011</v>
      </c>
      <c r="L68" s="25">
        <v>196.01</v>
      </c>
      <c r="M68" s="15">
        <f>SUM(K68:L68)</f>
        <v>393.02099999999996</v>
      </c>
      <c r="N68" s="3"/>
      <c r="O68" s="3"/>
      <c r="P68" s="3"/>
      <c r="Q68" s="1" t="s">
        <v>107</v>
      </c>
      <c r="R68" s="1"/>
      <c r="S68" s="2"/>
      <c r="T68" s="3"/>
      <c r="U68" s="3"/>
      <c r="V68" s="4"/>
      <c r="W68" s="3"/>
      <c r="X68" s="3"/>
      <c r="Y68" s="3"/>
      <c r="Z68" s="4"/>
      <c r="AA68" s="3"/>
      <c r="AB68" s="3"/>
      <c r="AC68" s="3"/>
      <c r="AD68" s="4"/>
      <c r="AE68" s="3"/>
      <c r="AG68" s="32"/>
    </row>
    <row r="69" spans="1:17" ht="12">
      <c r="A69" s="1" t="s">
        <v>81</v>
      </c>
      <c r="B69" s="3">
        <v>192.005</v>
      </c>
      <c r="C69" s="2">
        <v>190.006</v>
      </c>
      <c r="H69" s="14" t="s">
        <v>87</v>
      </c>
      <c r="I69" s="6"/>
      <c r="J69" s="6"/>
      <c r="K69" s="25">
        <v>186.01</v>
      </c>
      <c r="L69" s="25">
        <v>185.006</v>
      </c>
      <c r="M69" s="15">
        <f>SUM(K69:L69)</f>
        <v>371.01599999999996</v>
      </c>
      <c r="Q69" s="1" t="s">
        <v>108</v>
      </c>
    </row>
    <row r="70" spans="1:17" ht="12.75">
      <c r="A70" s="1" t="s">
        <v>109</v>
      </c>
      <c r="B70" s="3">
        <v>186.003</v>
      </c>
      <c r="C70" s="32">
        <v>183.003</v>
      </c>
      <c r="D70" s="32"/>
      <c r="E70" s="32"/>
      <c r="F70" s="32"/>
      <c r="G70" s="32"/>
      <c r="H70" s="14" t="s">
        <v>109</v>
      </c>
      <c r="I70" s="6"/>
      <c r="J70" s="6"/>
      <c r="K70" s="25">
        <v>190.005</v>
      </c>
      <c r="L70" s="25">
        <v>188.007</v>
      </c>
      <c r="M70" s="15">
        <f>SUM(K70:L70)</f>
        <v>378.012</v>
      </c>
      <c r="N70" s="32"/>
      <c r="O70" s="32"/>
      <c r="P70" s="32"/>
      <c r="Q70" s="1" t="s">
        <v>110</v>
      </c>
    </row>
    <row r="71" spans="1:33" ht="12.75">
      <c r="A71" s="6" t="s">
        <v>84</v>
      </c>
      <c r="B71" s="3">
        <v>193.005</v>
      </c>
      <c r="C71" s="32">
        <v>190.004</v>
      </c>
      <c r="D71" s="32"/>
      <c r="E71" s="32"/>
      <c r="F71" s="32"/>
      <c r="G71" s="32"/>
      <c r="H71" s="26" t="s">
        <v>75</v>
      </c>
      <c r="I71" s="6"/>
      <c r="J71" s="6"/>
      <c r="K71" s="27">
        <v>192.004</v>
      </c>
      <c r="L71" s="25">
        <v>188.008</v>
      </c>
      <c r="M71" s="15">
        <f>SUM(K71:L71)</f>
        <v>380.012</v>
      </c>
      <c r="N71" s="32"/>
      <c r="O71" s="32"/>
      <c r="P71" s="32"/>
      <c r="Q71" s="1" t="s">
        <v>111</v>
      </c>
      <c r="AG71" s="33"/>
    </row>
    <row r="72" spans="1:33" ht="12">
      <c r="A72" s="6"/>
      <c r="B72" s="34"/>
      <c r="C72" s="35" t="s">
        <v>26</v>
      </c>
      <c r="D72" s="36">
        <f>SUM(B68:C71)</f>
        <v>1521.0379999999998</v>
      </c>
      <c r="E72" s="36"/>
      <c r="F72" s="6"/>
      <c r="G72" s="6"/>
      <c r="H72" s="24"/>
      <c r="J72" s="2"/>
      <c r="K72" s="5"/>
      <c r="L72" s="37" t="s">
        <v>101</v>
      </c>
      <c r="M72" s="31">
        <f>SUM(K68:L71)</f>
        <v>1522.061</v>
      </c>
      <c r="N72" s="6"/>
      <c r="O72" s="6"/>
      <c r="P72" s="6"/>
      <c r="Q72" s="6"/>
      <c r="AG72" s="33"/>
    </row>
    <row r="73" spans="1:33" ht="12">
      <c r="A73" s="5" t="s">
        <v>112</v>
      </c>
      <c r="B73" s="3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23"/>
      <c r="AG73" s="33"/>
    </row>
    <row r="74" spans="1:33" ht="15" customHeight="1">
      <c r="A74" s="32"/>
      <c r="B74" s="3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AG74" s="6"/>
    </row>
    <row r="75" spans="1:34" s="6" customFormat="1" ht="12.75" customHeight="1">
      <c r="A75" s="6" t="s">
        <v>113</v>
      </c>
      <c r="B75" s="38">
        <v>190.004</v>
      </c>
      <c r="C75" s="33">
        <v>189.007</v>
      </c>
      <c r="D75" s="33"/>
      <c r="E75" s="33"/>
      <c r="F75" s="33"/>
      <c r="G75" s="33"/>
      <c r="H75" s="39" t="s">
        <v>114</v>
      </c>
      <c r="I75" s="39"/>
      <c r="J75" s="39"/>
      <c r="K75" s="39"/>
      <c r="L75" s="39"/>
      <c r="M75" s="33"/>
      <c r="N75" s="33"/>
      <c r="O75" s="33"/>
      <c r="P75" s="33"/>
      <c r="R75" s="1"/>
      <c r="AF75" s="5"/>
      <c r="AH75" s="5"/>
    </row>
    <row r="76" spans="1:34" s="6" customFormat="1" ht="12">
      <c r="A76" s="6" t="s">
        <v>72</v>
      </c>
      <c r="B76" s="34">
        <v>192.007</v>
      </c>
      <c r="C76" s="6">
        <v>193.006</v>
      </c>
      <c r="Q76" s="10"/>
      <c r="R76" s="15"/>
      <c r="AF76" s="5"/>
      <c r="AH76" s="5"/>
    </row>
    <row r="77" spans="1:18" ht="12">
      <c r="A77" s="1" t="s">
        <v>75</v>
      </c>
      <c r="B77" s="34">
        <v>184.002</v>
      </c>
      <c r="C77" s="6">
        <v>188.004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23"/>
      <c r="R77" s="15"/>
    </row>
    <row r="78" spans="1:18" ht="12">
      <c r="A78" s="23" t="s">
        <v>87</v>
      </c>
      <c r="B78" s="34">
        <v>187.006</v>
      </c>
      <c r="C78" s="6">
        <v>192.008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23"/>
      <c r="R78" s="15"/>
    </row>
    <row r="79" spans="1:36" s="41" customFormat="1" ht="12">
      <c r="A79" s="6"/>
      <c r="B79" s="40"/>
      <c r="C79" s="23"/>
      <c r="D79" s="36">
        <f>SUM(B75:C78)</f>
        <v>1515.0439999999999</v>
      </c>
      <c r="E79" s="36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0"/>
      <c r="R79" s="15"/>
      <c r="T79" s="14"/>
      <c r="U79" s="20"/>
      <c r="V79" s="21"/>
      <c r="W79" s="15"/>
      <c r="X79" s="10"/>
      <c r="Y79" s="15"/>
      <c r="Z79" s="14"/>
      <c r="AA79" s="15"/>
      <c r="AB79" s="10"/>
      <c r="AC79" s="20"/>
      <c r="AD79" s="20"/>
      <c r="AE79" s="15"/>
      <c r="AF79" s="10"/>
      <c r="AG79" s="15"/>
      <c r="AH79" s="42"/>
      <c r="AI79" s="15"/>
      <c r="AJ79" s="42"/>
    </row>
    <row r="80" spans="1:36" s="41" customFormat="1" ht="12">
      <c r="A80" s="6"/>
      <c r="B80" s="3"/>
      <c r="C80" s="2"/>
      <c r="D80" s="3"/>
      <c r="E80" s="3"/>
      <c r="F80" s="4"/>
      <c r="G80" s="3"/>
      <c r="H80" s="3"/>
      <c r="I80" s="3"/>
      <c r="J80" s="4"/>
      <c r="K80" s="3"/>
      <c r="L80" s="3"/>
      <c r="M80" s="3"/>
      <c r="N80" s="4"/>
      <c r="O80" s="3"/>
      <c r="P80" s="3"/>
      <c r="Q80" s="4"/>
      <c r="R80" s="3"/>
      <c r="S80" s="1"/>
      <c r="T80" s="14"/>
      <c r="U80" s="20"/>
      <c r="V80" s="21"/>
      <c r="W80" s="15"/>
      <c r="X80" s="10"/>
      <c r="Y80" s="15"/>
      <c r="Z80" s="14"/>
      <c r="AA80" s="15"/>
      <c r="AB80" s="10"/>
      <c r="AC80" s="20"/>
      <c r="AD80" s="20"/>
      <c r="AE80" s="15"/>
      <c r="AF80" s="10"/>
      <c r="AG80" s="15"/>
      <c r="AH80" s="42"/>
      <c r="AI80" s="15"/>
      <c r="AJ80" s="42"/>
    </row>
    <row r="81" spans="17:36" s="41" customFormat="1" ht="12">
      <c r="Q81" s="4"/>
      <c r="R81" s="3"/>
      <c r="S81" s="14"/>
      <c r="T81" s="14"/>
      <c r="U81" s="20"/>
      <c r="V81" s="21"/>
      <c r="W81" s="15"/>
      <c r="X81" s="10"/>
      <c r="Y81" s="15"/>
      <c r="Z81" s="14"/>
      <c r="AA81" s="15"/>
      <c r="AB81" s="10"/>
      <c r="AC81" s="20"/>
      <c r="AD81" s="20"/>
      <c r="AE81" s="15"/>
      <c r="AF81" s="10"/>
      <c r="AG81" s="15"/>
      <c r="AH81" s="42"/>
      <c r="AI81" s="15"/>
      <c r="AJ81" s="42"/>
    </row>
    <row r="82" spans="1:36" ht="1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"/>
      <c r="R82" s="3"/>
      <c r="S82" s="6"/>
      <c r="T82" s="1"/>
      <c r="U82" s="2"/>
      <c r="V82" s="3"/>
      <c r="X82" s="4"/>
      <c r="Z82" s="3"/>
      <c r="AB82" s="4"/>
      <c r="AD82" s="3"/>
      <c r="AF82" s="4"/>
      <c r="AI82" s="3"/>
      <c r="AJ82" s="5"/>
    </row>
    <row r="83" spans="1:36" ht="1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"/>
      <c r="R83" s="3"/>
      <c r="S83" s="4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I83" s="3"/>
      <c r="AJ83" s="5"/>
    </row>
    <row r="84" spans="17:36" s="6" customFormat="1" ht="12">
      <c r="Q84" s="4"/>
      <c r="R84" s="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5"/>
      <c r="AI84" s="3"/>
      <c r="AJ84" s="5"/>
    </row>
    <row r="85" spans="17:36" s="6" customFormat="1" ht="12">
      <c r="Q85" s="4"/>
      <c r="R85" s="3"/>
      <c r="S85" s="24"/>
      <c r="T85" s="1"/>
      <c r="U85" s="2"/>
      <c r="V85" s="3"/>
      <c r="W85" s="3"/>
      <c r="X85" s="4"/>
      <c r="Y85" s="3"/>
      <c r="Z85" s="3"/>
      <c r="AA85" s="3"/>
      <c r="AB85" s="4"/>
      <c r="AC85" s="3"/>
      <c r="AD85" s="3"/>
      <c r="AE85" s="3"/>
      <c r="AF85" s="4"/>
      <c r="AG85" s="3"/>
      <c r="AH85" s="5"/>
      <c r="AI85" s="3"/>
      <c r="AJ85" s="5"/>
    </row>
    <row r="86" spans="17:36" s="6" customFormat="1" ht="12">
      <c r="Q86" s="4"/>
      <c r="R86" s="4"/>
      <c r="T86" s="1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5"/>
      <c r="AI86" s="3"/>
      <c r="AJ86" s="5"/>
    </row>
    <row r="87" spans="17:36" s="6" customFormat="1" ht="12">
      <c r="Q87" s="4"/>
      <c r="R87" s="4"/>
      <c r="S87" s="44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5"/>
      <c r="AI87" s="3"/>
      <c r="AJ87" s="5"/>
    </row>
    <row r="88" spans="17:36" s="6" customFormat="1" ht="12">
      <c r="Q88" s="4"/>
      <c r="R88" s="4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5"/>
      <c r="AI88" s="32"/>
      <c r="AJ88" s="5"/>
    </row>
    <row r="89" spans="17:37" s="6" customFormat="1" ht="12">
      <c r="Q89" s="4"/>
      <c r="R89" s="4"/>
      <c r="S89" s="3"/>
      <c r="T89" s="1"/>
      <c r="U89" s="1"/>
      <c r="V89" s="2"/>
      <c r="W89" s="3"/>
      <c r="X89" s="3"/>
      <c r="Y89" s="4"/>
      <c r="Z89" s="3"/>
      <c r="AA89" s="3"/>
      <c r="AB89" s="3"/>
      <c r="AC89" s="4"/>
      <c r="AD89" s="3"/>
      <c r="AE89" s="3"/>
      <c r="AF89" s="3"/>
      <c r="AG89" s="4"/>
      <c r="AH89" s="3"/>
      <c r="AI89" s="5"/>
      <c r="AJ89" s="3"/>
      <c r="AK89" s="5"/>
    </row>
    <row r="90" spans="17:37" s="6" customFormat="1" ht="12">
      <c r="Q90" s="4"/>
      <c r="R90" s="4"/>
      <c r="S90" s="3"/>
      <c r="T90" s="1"/>
      <c r="U90" s="1"/>
      <c r="V90" s="2"/>
      <c r="W90" s="3"/>
      <c r="X90" s="3"/>
      <c r="Y90" s="4"/>
      <c r="Z90" s="3"/>
      <c r="AA90" s="3"/>
      <c r="AB90" s="3"/>
      <c r="AC90" s="4"/>
      <c r="AD90" s="3"/>
      <c r="AE90" s="3"/>
      <c r="AF90" s="3"/>
      <c r="AG90" s="4"/>
      <c r="AH90" s="3"/>
      <c r="AI90" s="5"/>
      <c r="AJ90" s="3"/>
      <c r="AK90" s="5"/>
    </row>
    <row r="91" spans="17:37" s="6" customFormat="1" ht="12">
      <c r="Q91" s="4"/>
      <c r="R91" s="4"/>
      <c r="S91" s="3"/>
      <c r="T91" s="1"/>
      <c r="U91" s="1"/>
      <c r="V91" s="2"/>
      <c r="W91" s="3"/>
      <c r="X91" s="3"/>
      <c r="Y91" s="4"/>
      <c r="Z91" s="3"/>
      <c r="AA91" s="3"/>
      <c r="AB91" s="3"/>
      <c r="AC91" s="4"/>
      <c r="AD91" s="3"/>
      <c r="AE91" s="3"/>
      <c r="AF91" s="3"/>
      <c r="AG91" s="4"/>
      <c r="AH91" s="3"/>
      <c r="AI91" s="5"/>
      <c r="AJ91" s="3"/>
      <c r="AK91" s="5"/>
    </row>
    <row r="92" spans="17:37" s="6" customFormat="1" ht="12">
      <c r="Q92" s="4"/>
      <c r="R92" s="4"/>
      <c r="S92" s="3"/>
      <c r="T92" s="1"/>
      <c r="U92" s="1"/>
      <c r="V92" s="2"/>
      <c r="W92" s="3"/>
      <c r="X92" s="3"/>
      <c r="Y92" s="4"/>
      <c r="Z92" s="3"/>
      <c r="AA92" s="3"/>
      <c r="AB92" s="3"/>
      <c r="AC92" s="4"/>
      <c r="AD92" s="3"/>
      <c r="AE92" s="3"/>
      <c r="AF92" s="3"/>
      <c r="AG92" s="4"/>
      <c r="AH92" s="3"/>
      <c r="AI92" s="5"/>
      <c r="AJ92" s="3"/>
      <c r="AK92" s="5"/>
    </row>
    <row r="93" spans="17:37" s="6" customFormat="1" ht="12">
      <c r="Q93" s="4"/>
      <c r="R93" s="4"/>
      <c r="S93" s="3"/>
      <c r="T93" s="1"/>
      <c r="U93" s="1"/>
      <c r="V93" s="2"/>
      <c r="W93" s="3"/>
      <c r="X93" s="3"/>
      <c r="Y93" s="4"/>
      <c r="Z93" s="3"/>
      <c r="AA93" s="3"/>
      <c r="AB93" s="3"/>
      <c r="AC93" s="4"/>
      <c r="AD93" s="3"/>
      <c r="AE93" s="3"/>
      <c r="AF93" s="3"/>
      <c r="AG93" s="4"/>
      <c r="AH93" s="3"/>
      <c r="AI93" s="5"/>
      <c r="AJ93" s="3"/>
      <c r="AK93" s="5"/>
    </row>
    <row r="94" spans="17:37" s="6" customFormat="1" ht="12">
      <c r="Q94" s="1"/>
      <c r="R94" s="1"/>
      <c r="S94" s="3"/>
      <c r="T94" s="1"/>
      <c r="U94" s="1"/>
      <c r="V94" s="2"/>
      <c r="W94" s="3"/>
      <c r="X94" s="3"/>
      <c r="Y94" s="4"/>
      <c r="Z94" s="3"/>
      <c r="AA94" s="3"/>
      <c r="AB94" s="3"/>
      <c r="AC94" s="4"/>
      <c r="AD94" s="3"/>
      <c r="AE94" s="3"/>
      <c r="AF94" s="3"/>
      <c r="AG94" s="4"/>
      <c r="AH94" s="3"/>
      <c r="AI94" s="5"/>
      <c r="AJ94" s="3"/>
      <c r="AK94" s="5"/>
    </row>
    <row r="95" spans="17:37" s="6" customFormat="1" ht="12">
      <c r="Q95" s="1"/>
      <c r="R95" s="1"/>
      <c r="S95" s="3"/>
      <c r="T95" s="1"/>
      <c r="U95" s="1"/>
      <c r="V95" s="2"/>
      <c r="W95" s="3"/>
      <c r="X95" s="3"/>
      <c r="Y95" s="4"/>
      <c r="Z95" s="3"/>
      <c r="AA95" s="3"/>
      <c r="AB95" s="3"/>
      <c r="AC95" s="4"/>
      <c r="AD95" s="3"/>
      <c r="AE95" s="3"/>
      <c r="AF95" s="3"/>
      <c r="AG95" s="4"/>
      <c r="AH95" s="3"/>
      <c r="AI95" s="5"/>
      <c r="AJ95" s="3"/>
      <c r="AK95" s="5"/>
    </row>
    <row r="96" spans="17:37" s="6" customFormat="1" ht="12">
      <c r="Q96" s="1"/>
      <c r="R96" s="1"/>
      <c r="S96" s="3"/>
      <c r="T96" s="1"/>
      <c r="U96" s="1"/>
      <c r="V96" s="2"/>
      <c r="W96" s="3"/>
      <c r="X96" s="3"/>
      <c r="Y96" s="4"/>
      <c r="Z96" s="3"/>
      <c r="AA96" s="3"/>
      <c r="AB96" s="3"/>
      <c r="AC96" s="4"/>
      <c r="AD96" s="3"/>
      <c r="AE96" s="3"/>
      <c r="AF96" s="3"/>
      <c r="AG96" s="4"/>
      <c r="AH96" s="3"/>
      <c r="AI96" s="5"/>
      <c r="AJ96" s="3"/>
      <c r="AK96" s="5"/>
    </row>
    <row r="97" spans="1:16" ht="1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</sheetData>
  <mergeCells count="4">
    <mergeCell ref="D65:E65"/>
    <mergeCell ref="D72:E72"/>
    <mergeCell ref="H75:L75"/>
    <mergeCell ref="D79:E79"/>
  </mergeCells>
  <printOptions/>
  <pageMargins left="0.2902777777777778" right="0" top="0.1" bottom="0.11041666666666666" header="0.5118055555555555" footer="0.25"/>
  <pageSetup horizontalDpi="300" verticalDpi="300" orientation="landscape" scale="80"/>
  <headerFooter alignWithMargins="0">
    <oddFooter>&amp;R&amp;"Tahoma,Regular"&amp;12 2010 Camp Perry Warm Up
July 10 11, 2010</oddFooter>
  </headerFooter>
  <rowBreaks count="1" manualBreakCount="1">
    <brk id="41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