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3" activeTab="5"/>
  </bookViews>
  <sheets>
    <sheet name="Sport" sheetId="1" r:id="rId1"/>
    <sheet name="Free" sheetId="2" r:id="rId2"/>
    <sheet name="Rapid" sheetId="3" r:id="rId3"/>
    <sheet name="3x20" sheetId="4" r:id="rId4"/>
    <sheet name="MPrn" sheetId="5" r:id="rId5"/>
    <sheet name="3x40" sheetId="6" r:id="rId6"/>
  </sheets>
  <definedNames>
    <definedName name="_xlnm.Print_Titles" localSheetId="3">'3x20'!$13:$13</definedName>
    <definedName name="_xlnm.Print_Titles" localSheetId="5">'3x40'!$11:$11</definedName>
    <definedName name="_xlnm.Print_Titles" localSheetId="1">'Free'!$12:$12</definedName>
    <definedName name="_xlnm.Print_Area" localSheetId="4">'MPrn'!$A$1:$AI$60</definedName>
    <definedName name="Excel_BuiltIn__FilterDatabase_6">'3x40'!$A$11:$BV$40</definedName>
  </definedNames>
  <calcPr fullCalcOnLoad="1"/>
</workbook>
</file>

<file path=xl/sharedStrings.xml><?xml version="1.0" encoding="utf-8"?>
<sst xmlns="http://schemas.openxmlformats.org/spreadsheetml/2006/main" count="646" uniqueCount="291">
  <si>
    <t>2010 USA Shooting</t>
  </si>
  <si>
    <t>Spring Selection</t>
  </si>
  <si>
    <t>25m PISTOL WOMEN - Results</t>
  </si>
  <si>
    <t>Champion</t>
  </si>
  <si>
    <t>2nd Place</t>
  </si>
  <si>
    <t>3rd Place</t>
  </si>
  <si>
    <t>Rnk</t>
  </si>
  <si>
    <t>Bib</t>
  </si>
  <si>
    <t>Last</t>
  </si>
  <si>
    <t>First</t>
  </si>
  <si>
    <t>COU</t>
  </si>
  <si>
    <t>Pre</t>
  </si>
  <si>
    <t>RF</t>
  </si>
  <si>
    <t>M1</t>
  </si>
  <si>
    <t>M2</t>
  </si>
  <si>
    <t>Total</t>
  </si>
  <si>
    <t>Final 1</t>
  </si>
  <si>
    <t>Final2</t>
  </si>
  <si>
    <t>Uptagrafft</t>
  </si>
  <si>
    <t>Sandra</t>
  </si>
  <si>
    <t>USA</t>
  </si>
  <si>
    <t>Callahan</t>
  </si>
  <si>
    <t>Elizabeth</t>
  </si>
  <si>
    <t>Shinn</t>
  </si>
  <si>
    <t>Brenda</t>
  </si>
  <si>
    <t>Meyer</t>
  </si>
  <si>
    <t>Teresa</t>
  </si>
  <si>
    <t>Borisova</t>
  </si>
  <si>
    <t>Vladimira</t>
  </si>
  <si>
    <t>Lewis</t>
  </si>
  <si>
    <t>Hannah</t>
  </si>
  <si>
    <t>Krauss</t>
  </si>
  <si>
    <t>Cara</t>
  </si>
  <si>
    <t>Mumby</t>
  </si>
  <si>
    <t>Marilyn</t>
  </si>
  <si>
    <t>Wachowich</t>
  </si>
  <si>
    <t>Lea</t>
  </si>
  <si>
    <t>CAN</t>
  </si>
  <si>
    <t>Boulay</t>
  </si>
  <si>
    <t>Pat</t>
  </si>
  <si>
    <t>Chao</t>
  </si>
  <si>
    <t>Avianna</t>
  </si>
  <si>
    <t>Gustafson</t>
  </si>
  <si>
    <t>Spring Selection/ World Team Trial</t>
  </si>
  <si>
    <t>MAY 17-19</t>
  </si>
  <si>
    <t>50m FREE PISTOL MEN - Results</t>
  </si>
  <si>
    <t>Jason Turner</t>
  </si>
  <si>
    <t>Daryl Szarenski</t>
  </si>
  <si>
    <t>John Zurek</t>
  </si>
  <si>
    <t>AGG</t>
  </si>
  <si>
    <t>Final</t>
  </si>
  <si>
    <t>10x</t>
  </si>
  <si>
    <t>M3</t>
  </si>
  <si>
    <t>Day 1</t>
  </si>
  <si>
    <t>Day 2</t>
  </si>
  <si>
    <t>Day 3</t>
  </si>
  <si>
    <t>Turner</t>
  </si>
  <si>
    <t>Jason</t>
  </si>
  <si>
    <t>Szarenski</t>
  </si>
  <si>
    <t>Daryl</t>
  </si>
  <si>
    <t>Zurek</t>
  </si>
  <si>
    <t>John</t>
  </si>
  <si>
    <t>Mowrer</t>
  </si>
  <si>
    <t>Nick</t>
  </si>
  <si>
    <t>Beaman</t>
  </si>
  <si>
    <t>Brian</t>
  </si>
  <si>
    <t>Markowski</t>
  </si>
  <si>
    <t>Greg</t>
  </si>
  <si>
    <t>Imig</t>
  </si>
  <si>
    <t>Tyler</t>
  </si>
  <si>
    <t>Owsley</t>
  </si>
  <si>
    <t>Cody</t>
  </si>
  <si>
    <t>Gray</t>
  </si>
  <si>
    <t>Richard</t>
  </si>
  <si>
    <t xml:space="preserve"> </t>
  </si>
  <si>
    <t>Lutz</t>
  </si>
  <si>
    <t>Stephen</t>
  </si>
  <si>
    <t>Markewicz</t>
  </si>
  <si>
    <t>Alan</t>
  </si>
  <si>
    <t>Coscia</t>
  </si>
  <si>
    <t>Michael</t>
  </si>
  <si>
    <t>Staniek</t>
  </si>
  <si>
    <t>Shane</t>
  </si>
  <si>
    <t>Kraft</t>
  </si>
  <si>
    <t>Timothy</t>
  </si>
  <si>
    <t>MAY 14-16</t>
  </si>
  <si>
    <t>25m RAPID PISTOL MEN - Results</t>
  </si>
  <si>
    <t xml:space="preserve">Keith Sanderson </t>
  </si>
  <si>
    <t>Emil Milev</t>
  </si>
  <si>
    <t>Brad Balsley</t>
  </si>
  <si>
    <t>Cat</t>
  </si>
  <si>
    <t>1st</t>
  </si>
  <si>
    <t>2nd</t>
  </si>
  <si>
    <t>Agg Total</t>
  </si>
  <si>
    <t>Final 2</t>
  </si>
  <si>
    <t>Final 3</t>
  </si>
  <si>
    <t>Total AGG with top 2 finals</t>
  </si>
  <si>
    <t>Sanderson</t>
  </si>
  <si>
    <t>Keith</t>
  </si>
  <si>
    <t>Milev</t>
  </si>
  <si>
    <t>Emil</t>
  </si>
  <si>
    <t>Balsley</t>
  </si>
  <si>
    <t>Brad</t>
  </si>
  <si>
    <t>Ragay</t>
  </si>
  <si>
    <t>Sean</t>
  </si>
  <si>
    <t>Bickar</t>
  </si>
  <si>
    <t xml:space="preserve">Lackey </t>
  </si>
  <si>
    <t>Curtis</t>
  </si>
  <si>
    <t>Alyward</t>
  </si>
  <si>
    <t>Robert</t>
  </si>
  <si>
    <t>Shteyman</t>
  </si>
  <si>
    <t>Dmitriy</t>
  </si>
  <si>
    <t>Heath</t>
  </si>
  <si>
    <t>Igorov</t>
  </si>
  <si>
    <t>Matodi</t>
  </si>
  <si>
    <t>Ward</t>
  </si>
  <si>
    <t>Ryan</t>
  </si>
  <si>
    <t>Sandall</t>
  </si>
  <si>
    <t>Jim</t>
  </si>
  <si>
    <t>50m THREE POSITION RIFLE WOMEN - Results</t>
  </si>
  <si>
    <t>Jamie Beyerle</t>
  </si>
  <si>
    <t>Amy Sowash</t>
  </si>
  <si>
    <t>Sandra Fong</t>
  </si>
  <si>
    <t>AGG with Top 2 Finals</t>
  </si>
  <si>
    <t>COMPETITOR INFO</t>
  </si>
  <si>
    <t>MATCH 1</t>
  </si>
  <si>
    <t>MATCH 2</t>
  </si>
  <si>
    <t>MATCH 3</t>
  </si>
  <si>
    <t>Prone</t>
  </si>
  <si>
    <t>Stand</t>
  </si>
  <si>
    <t>Kneel</t>
  </si>
  <si>
    <t>Beyerle</t>
  </si>
  <si>
    <t>Jamie</t>
  </si>
  <si>
    <t>Sowash</t>
  </si>
  <si>
    <t>Amy</t>
  </si>
  <si>
    <t>Fong</t>
  </si>
  <si>
    <t>Furrer</t>
  </si>
  <si>
    <t>Amanda</t>
  </si>
  <si>
    <t>Weiss</t>
  </si>
  <si>
    <t>Kirsten</t>
  </si>
  <si>
    <t>Scherer</t>
  </si>
  <si>
    <t>Sarah</t>
  </si>
  <si>
    <t>95.0*</t>
  </si>
  <si>
    <t>Beard</t>
  </si>
  <si>
    <t>Fretts</t>
  </si>
  <si>
    <t>Katie</t>
  </si>
  <si>
    <t>Jackson</t>
  </si>
  <si>
    <t>Ashley</t>
  </si>
  <si>
    <t>Kempley</t>
  </si>
  <si>
    <t>Reya</t>
  </si>
  <si>
    <t>Hicks</t>
  </si>
  <si>
    <t>Morgan</t>
  </si>
  <si>
    <t>Abigail</t>
  </si>
  <si>
    <t>Holsopple</t>
  </si>
  <si>
    <t>Emily</t>
  </si>
  <si>
    <t>89**</t>
  </si>
  <si>
    <t>Tomasie</t>
  </si>
  <si>
    <t>Kelly</t>
  </si>
  <si>
    <t>Bright</t>
  </si>
  <si>
    <t>Ronda</t>
  </si>
  <si>
    <t>Hamulas</t>
  </si>
  <si>
    <t>Cindy</t>
  </si>
  <si>
    <t>York</t>
  </si>
  <si>
    <t>Holly</t>
  </si>
  <si>
    <t>Quiner</t>
  </si>
  <si>
    <t>Day</t>
  </si>
  <si>
    <t>Emma</t>
  </si>
  <si>
    <t>Broughton</t>
  </si>
  <si>
    <t>Haylea</t>
  </si>
  <si>
    <t>Bowes</t>
  </si>
  <si>
    <t>Sharon</t>
  </si>
  <si>
    <t>Trisdale</t>
  </si>
  <si>
    <t>Samantha</t>
  </si>
  <si>
    <t>Kim</t>
  </si>
  <si>
    <t>Joyce</t>
  </si>
  <si>
    <t>Luk</t>
  </si>
  <si>
    <t>* 2 point dedection per Rule 6.16.4.5.3.7</t>
  </si>
  <si>
    <t>**6.11.7.2.1</t>
  </si>
  <si>
    <t>Spring Selection/ World Team Trials</t>
  </si>
  <si>
    <t>50m RIFLE PRONE MEN - Results</t>
  </si>
  <si>
    <t>Matthew Emmons</t>
  </si>
  <si>
    <t>Eric Uptagrafft</t>
  </si>
  <si>
    <t>Michael McPhail</t>
  </si>
  <si>
    <t xml:space="preserve">Final </t>
  </si>
  <si>
    <t>AGG with 2 finals</t>
  </si>
  <si>
    <t>Emmons</t>
  </si>
  <si>
    <t>Matthew</t>
  </si>
  <si>
    <t>Eric</t>
  </si>
  <si>
    <t>McPhail</t>
  </si>
  <si>
    <t>Goff</t>
  </si>
  <si>
    <t>Steve</t>
  </si>
  <si>
    <t>Hein</t>
  </si>
  <si>
    <t>Joseph</t>
  </si>
  <si>
    <t>Rawlings</t>
  </si>
  <si>
    <t>Barazani</t>
  </si>
  <si>
    <t>Eitan</t>
  </si>
  <si>
    <t>Hammond</t>
  </si>
  <si>
    <t>Jonathan</t>
  </si>
  <si>
    <t>GBR</t>
  </si>
  <si>
    <t>Parker</t>
  </si>
  <si>
    <t>Sauer</t>
  </si>
  <si>
    <t>Johannes</t>
  </si>
  <si>
    <t>Tarl</t>
  </si>
  <si>
    <t>Cooper</t>
  </si>
  <si>
    <t>Jimmie</t>
  </si>
  <si>
    <t>Barnhart</t>
  </si>
  <si>
    <t>Settlemires</t>
  </si>
  <si>
    <t>Ethan</t>
  </si>
  <si>
    <t>Gould</t>
  </si>
  <si>
    <t>Mark</t>
  </si>
  <si>
    <t>Norton</t>
  </si>
  <si>
    <t>George</t>
  </si>
  <si>
    <t>95*</t>
  </si>
  <si>
    <t>Sawyer</t>
  </si>
  <si>
    <t>Larry</t>
  </si>
  <si>
    <t>Sulser</t>
  </si>
  <si>
    <t>Glenn</t>
  </si>
  <si>
    <t>Hank</t>
  </si>
  <si>
    <t>Seery</t>
  </si>
  <si>
    <t>Pestilli Jr.</t>
  </si>
  <si>
    <t>Vincent</t>
  </si>
  <si>
    <t>Hall</t>
  </si>
  <si>
    <t>Csenge</t>
  </si>
  <si>
    <t>Thomas</t>
  </si>
  <si>
    <t>Christenson</t>
  </si>
  <si>
    <t>Dempster M</t>
  </si>
  <si>
    <t>Wallace</t>
  </si>
  <si>
    <t>Niefer</t>
  </si>
  <si>
    <t>Cory</t>
  </si>
  <si>
    <t>Franz</t>
  </si>
  <si>
    <t>Scott</t>
  </si>
  <si>
    <t>Olson</t>
  </si>
  <si>
    <t>Josh</t>
  </si>
  <si>
    <t>Versace</t>
  </si>
  <si>
    <t>AUS</t>
  </si>
  <si>
    <t>Layton</t>
  </si>
  <si>
    <t>Rutter</t>
  </si>
  <si>
    <t>Valentavicius</t>
  </si>
  <si>
    <t>Gintaras</t>
  </si>
  <si>
    <t>Stewart</t>
  </si>
  <si>
    <t>Gale</t>
  </si>
  <si>
    <t>Dion</t>
  </si>
  <si>
    <t>Michel</t>
  </si>
  <si>
    <t>Vamplew</t>
  </si>
  <si>
    <t>Patrick</t>
  </si>
  <si>
    <t>Liuzza</t>
  </si>
  <si>
    <t>Payne</t>
  </si>
  <si>
    <t>Wynn</t>
  </si>
  <si>
    <t>Davis</t>
  </si>
  <si>
    <t>Tallman</t>
  </si>
  <si>
    <t>Frank</t>
  </si>
  <si>
    <t>Loftin</t>
  </si>
  <si>
    <t>Glynn</t>
  </si>
  <si>
    <t>Poje</t>
  </si>
  <si>
    <t>Andraz</t>
  </si>
  <si>
    <t>SLO</t>
  </si>
  <si>
    <t>William</t>
  </si>
  <si>
    <t>Godward</t>
  </si>
  <si>
    <t>Meredith</t>
  </si>
  <si>
    <t>Bruce</t>
  </si>
  <si>
    <t>Arifovic</t>
  </si>
  <si>
    <t>Asmir</t>
  </si>
  <si>
    <t>Campriani</t>
  </si>
  <si>
    <t>Niccolo</t>
  </si>
  <si>
    <t>ITA</t>
  </si>
  <si>
    <t>Parnall</t>
  </si>
  <si>
    <t>Bart</t>
  </si>
  <si>
    <t>*2 point deduction per rule 6.15.4.2.3</t>
  </si>
  <si>
    <t>50m THREE POSITION RIFLE MEN - Results</t>
  </si>
  <si>
    <t>MAY 11-13</t>
  </si>
  <si>
    <t>CHAMPION</t>
  </si>
  <si>
    <t>2ND PLACE</t>
  </si>
  <si>
    <t>Jason Parker</t>
  </si>
  <si>
    <t>3RD PLACE</t>
  </si>
  <si>
    <t>Joseph Hein</t>
  </si>
  <si>
    <t>Agg</t>
  </si>
  <si>
    <t>Agg with</t>
  </si>
  <si>
    <t>COUNTRY</t>
  </si>
  <si>
    <t>Prn</t>
  </si>
  <si>
    <t>Std</t>
  </si>
  <si>
    <t>Knl</t>
  </si>
  <si>
    <t>top 2 Finals</t>
  </si>
  <si>
    <t>Chandler</t>
  </si>
  <si>
    <t>Wallizer</t>
  </si>
  <si>
    <t>Bryant</t>
  </si>
  <si>
    <t>Sych</t>
  </si>
  <si>
    <t>Gregory</t>
  </si>
  <si>
    <t>Schreuder</t>
  </si>
  <si>
    <t>Drew</t>
  </si>
  <si>
    <t>Dugovic</t>
  </si>
  <si>
    <t>Michal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</si>
</sst>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left"/>
    </xf>
    <xf numFmtId="164" fontId="5" fillId="0" borderId="6" xfId="0" applyFont="1" applyFill="1" applyBorder="1" applyAlignment="1">
      <alignment horizontal="left"/>
    </xf>
    <xf numFmtId="164" fontId="0" fillId="0" borderId="5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left"/>
    </xf>
    <xf numFmtId="164" fontId="5" fillId="0" borderId="16" xfId="0" applyFont="1" applyFill="1" applyBorder="1" applyAlignment="1">
      <alignment horizontal="left"/>
    </xf>
    <xf numFmtId="164" fontId="0" fillId="0" borderId="14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4" fontId="1" fillId="0" borderId="16" xfId="0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15" xfId="0" applyFont="1" applyBorder="1" applyAlignment="1">
      <alignment horizontal="left"/>
    </xf>
    <xf numFmtId="164" fontId="5" fillId="0" borderId="16" xfId="0" applyFont="1" applyBorder="1" applyAlignment="1">
      <alignment horizontal="left"/>
    </xf>
    <xf numFmtId="164" fontId="5" fillId="0" borderId="22" xfId="0" applyFont="1" applyBorder="1" applyAlignment="1">
      <alignment horizontal="center"/>
    </xf>
    <xf numFmtId="164" fontId="5" fillId="0" borderId="23" xfId="0" applyFont="1" applyBorder="1" applyAlignment="1">
      <alignment horizontal="left"/>
    </xf>
    <xf numFmtId="164" fontId="5" fillId="0" borderId="24" xfId="0" applyFont="1" applyBorder="1" applyAlignment="1">
      <alignment horizontal="left"/>
    </xf>
    <xf numFmtId="164" fontId="0" fillId="0" borderId="22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1" fillId="0" borderId="26" xfId="0" applyFont="1" applyBorder="1" applyAlignment="1">
      <alignment horizontal="center"/>
    </xf>
    <xf numFmtId="164" fontId="1" fillId="0" borderId="27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1" fillId="2" borderId="22" xfId="0" applyFont="1" applyFill="1" applyBorder="1" applyAlignment="1">
      <alignment horizontal="center"/>
    </xf>
    <xf numFmtId="164" fontId="1" fillId="0" borderId="24" xfId="0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28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1" fillId="0" borderId="15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3" borderId="7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center"/>
    </xf>
    <xf numFmtId="164" fontId="1" fillId="0" borderId="28" xfId="0" applyFont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3" fillId="3" borderId="15" xfId="0" applyFont="1" applyFill="1" applyBorder="1" applyAlignment="1">
      <alignment horizontal="center"/>
    </xf>
    <xf numFmtId="164" fontId="1" fillId="3" borderId="16" xfId="0" applyFont="1" applyFill="1" applyBorder="1" applyAlignment="1">
      <alignment horizontal="center"/>
    </xf>
    <xf numFmtId="164" fontId="1" fillId="3" borderId="15" xfId="0" applyFont="1" applyFill="1" applyBorder="1" applyAlignment="1">
      <alignment horizontal="center"/>
    </xf>
    <xf numFmtId="165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0" fillId="0" borderId="15" xfId="0" applyFont="1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5" fillId="0" borderId="22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0" fillId="0" borderId="24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3" fillId="3" borderId="23" xfId="0" applyFont="1" applyFill="1" applyBorder="1" applyAlignment="1">
      <alignment horizontal="center"/>
    </xf>
    <xf numFmtId="164" fontId="1" fillId="3" borderId="24" xfId="0" applyFont="1" applyFill="1" applyBorder="1" applyAlignment="1">
      <alignment horizontal="center"/>
    </xf>
    <xf numFmtId="164" fontId="1" fillId="3" borderId="23" xfId="0" applyFont="1" applyFill="1" applyBorder="1" applyAlignment="1">
      <alignment horizontal="center"/>
    </xf>
    <xf numFmtId="164" fontId="1" fillId="0" borderId="23" xfId="0" applyFont="1" applyBorder="1" applyAlignment="1">
      <alignment horizontal="center"/>
    </xf>
    <xf numFmtId="165" fontId="1" fillId="0" borderId="2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164" fontId="3" fillId="0" borderId="7" xfId="0" applyFont="1" applyFill="1" applyBorder="1" applyAlignment="1">
      <alignment horizontal="left"/>
    </xf>
    <xf numFmtId="164" fontId="0" fillId="0" borderId="5" xfId="0" applyFont="1" applyBorder="1" applyAlignment="1">
      <alignment/>
    </xf>
    <xf numFmtId="164" fontId="1" fillId="3" borderId="28" xfId="0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3" fillId="0" borderId="15" xfId="0" applyFont="1" applyBorder="1" applyAlignment="1">
      <alignment/>
    </xf>
    <xf numFmtId="164" fontId="0" fillId="0" borderId="14" xfId="0" applyFont="1" applyBorder="1" applyAlignment="1">
      <alignment/>
    </xf>
    <xf numFmtId="164" fontId="1" fillId="3" borderId="0" xfId="0" applyFont="1" applyFill="1" applyBorder="1" applyAlignment="1">
      <alignment horizontal="center"/>
    </xf>
    <xf numFmtId="164" fontId="3" fillId="0" borderId="15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4" fontId="3" fillId="0" borderId="15" xfId="0" applyFont="1" applyBorder="1" applyAlignment="1">
      <alignment horizontal="left"/>
    </xf>
    <xf numFmtId="164" fontId="3" fillId="0" borderId="15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23" xfId="0" applyFont="1" applyFill="1" applyBorder="1" applyAlignment="1">
      <alignment horizontal="left"/>
    </xf>
    <xf numFmtId="164" fontId="3" fillId="0" borderId="29" xfId="0" applyFont="1" applyFill="1" applyBorder="1" applyAlignment="1">
      <alignment horizontal="center"/>
    </xf>
    <xf numFmtId="164" fontId="0" fillId="0" borderId="22" xfId="0" applyFont="1" applyBorder="1" applyAlignment="1">
      <alignment/>
    </xf>
    <xf numFmtId="164" fontId="1" fillId="0" borderId="29" xfId="0" applyFont="1" applyBorder="1" applyAlignment="1">
      <alignment horizontal="center"/>
    </xf>
    <xf numFmtId="164" fontId="1" fillId="3" borderId="29" xfId="0" applyFont="1" applyFill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 shrinkToFit="1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3" fillId="4" borderId="12" xfId="0" applyFont="1" applyFill="1" applyBorder="1" applyAlignment="1">
      <alignment horizontal="center"/>
    </xf>
    <xf numFmtId="164" fontId="3" fillId="5" borderId="12" xfId="0" applyFont="1" applyFill="1" applyBorder="1" applyAlignment="1">
      <alignment horizontal="center"/>
    </xf>
    <xf numFmtId="164" fontId="3" fillId="6" borderId="13" xfId="0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4" borderId="11" xfId="0" applyFont="1" applyFill="1" applyBorder="1" applyAlignment="1">
      <alignment horizontal="center"/>
    </xf>
    <xf numFmtId="164" fontId="3" fillId="4" borderId="30" xfId="0" applyFont="1" applyFill="1" applyBorder="1" applyAlignment="1">
      <alignment horizontal="center"/>
    </xf>
    <xf numFmtId="164" fontId="3" fillId="5" borderId="31" xfId="0" applyFont="1" applyFill="1" applyBorder="1" applyAlignment="1">
      <alignment horizontal="center"/>
    </xf>
    <xf numFmtId="164" fontId="3" fillId="6" borderId="32" xfId="0" applyFont="1" applyFill="1" applyBorder="1" applyAlignment="1">
      <alignment horizontal="center"/>
    </xf>
    <xf numFmtId="164" fontId="3" fillId="3" borderId="32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  <xf numFmtId="164" fontId="0" fillId="0" borderId="0" xfId="0" applyBorder="1" applyAlignment="1">
      <alignment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5" fontId="7" fillId="0" borderId="18" xfId="0" applyNumberFormat="1" applyFont="1" applyBorder="1" applyAlignment="1">
      <alignment horizontal="center"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3" fillId="3" borderId="4" xfId="0" applyFont="1" applyFill="1" applyBorder="1" applyAlignment="1">
      <alignment horizontal="center"/>
    </xf>
    <xf numFmtId="164" fontId="3" fillId="3" borderId="6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/>
    </xf>
    <xf numFmtId="164" fontId="0" fillId="3" borderId="16" xfId="0" applyFont="1" applyFill="1" applyBorder="1" applyAlignment="1">
      <alignment horizontal="center"/>
    </xf>
    <xf numFmtId="164" fontId="6" fillId="3" borderId="15" xfId="0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4" xfId="0" applyFont="1" applyBorder="1" applyAlignment="1">
      <alignment horizontal="left"/>
    </xf>
    <xf numFmtId="165" fontId="1" fillId="0" borderId="15" xfId="0" applyNumberFormat="1" applyFont="1" applyBorder="1" applyAlignment="1">
      <alignment/>
    </xf>
    <xf numFmtId="164" fontId="0" fillId="0" borderId="15" xfId="0" applyFont="1" applyFill="1" applyBorder="1" applyAlignment="1">
      <alignment horizontal="left"/>
    </xf>
    <xf numFmtId="164" fontId="0" fillId="0" borderId="16" xfId="0" applyFont="1" applyFill="1" applyBorder="1" applyAlignment="1">
      <alignment horizontal="left"/>
    </xf>
    <xf numFmtId="164" fontId="0" fillId="0" borderId="14" xfId="0" applyFont="1" applyFill="1" applyBorder="1" applyAlignment="1">
      <alignment horizontal="left"/>
    </xf>
    <xf numFmtId="164" fontId="0" fillId="0" borderId="15" xfId="0" applyFont="1" applyBorder="1" applyAlignment="1">
      <alignment horizontal="left"/>
    </xf>
    <xf numFmtId="164" fontId="0" fillId="0" borderId="16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3" borderId="24" xfId="0" applyFont="1" applyFill="1" applyBorder="1" applyAlignment="1">
      <alignment horizontal="center"/>
    </xf>
    <xf numFmtId="165" fontId="1" fillId="0" borderId="23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3" fillId="7" borderId="0" xfId="0" applyFont="1" applyFill="1" applyAlignment="1">
      <alignment horizontal="center"/>
    </xf>
    <xf numFmtId="164" fontId="3" fillId="7" borderId="3" xfId="0" applyFont="1" applyFill="1" applyBorder="1" applyAlignment="1">
      <alignment horizontal="center"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3" fillId="4" borderId="1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3" fillId="5" borderId="3" xfId="0" applyFont="1" applyFill="1" applyBorder="1" applyAlignment="1">
      <alignment horizontal="center"/>
    </xf>
    <xf numFmtId="164" fontId="3" fillId="6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3" fillId="5" borderId="4" xfId="0" applyFont="1" applyFill="1" applyBorder="1" applyAlignment="1">
      <alignment horizontal="center"/>
    </xf>
    <xf numFmtId="164" fontId="3" fillId="6" borderId="4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4" fontId="3" fillId="6" borderId="18" xfId="0" applyFont="1" applyFill="1" applyBorder="1" applyAlignment="1">
      <alignment horizontal="center"/>
    </xf>
    <xf numFmtId="164" fontId="3" fillId="0" borderId="15" xfId="0" applyFont="1" applyFill="1" applyBorder="1" applyAlignment="1">
      <alignment/>
    </xf>
    <xf numFmtId="164" fontId="3" fillId="0" borderId="16" xfId="0" applyFont="1" applyFill="1" applyBorder="1" applyAlignment="1">
      <alignment/>
    </xf>
    <xf numFmtId="164" fontId="1" fillId="0" borderId="14" xfId="0" applyFont="1" applyFill="1" applyBorder="1" applyAlignment="1">
      <alignment horizontal="center"/>
    </xf>
    <xf numFmtId="164" fontId="1" fillId="7" borderId="0" xfId="0" applyFont="1" applyFill="1" applyBorder="1" applyAlignment="1">
      <alignment horizontal="center"/>
    </xf>
    <xf numFmtId="164" fontId="1" fillId="7" borderId="15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0" borderId="15" xfId="0" applyFont="1" applyFill="1" applyBorder="1" applyAlignment="1">
      <alignment/>
    </xf>
    <xf numFmtId="164" fontId="6" fillId="0" borderId="15" xfId="0" applyFont="1" applyBorder="1" applyAlignment="1">
      <alignment horizontal="center"/>
    </xf>
    <xf numFmtId="164" fontId="3" fillId="0" borderId="16" xfId="0" applyFont="1" applyBorder="1" applyAlignment="1">
      <alignment/>
    </xf>
    <xf numFmtId="164" fontId="3" fillId="7" borderId="15" xfId="0" applyFont="1" applyFill="1" applyBorder="1" applyAlignment="1">
      <alignment/>
    </xf>
    <xf numFmtId="164" fontId="3" fillId="7" borderId="16" xfId="0" applyFont="1" applyFill="1" applyBorder="1" applyAlignment="1">
      <alignment/>
    </xf>
    <xf numFmtId="164" fontId="1" fillId="7" borderId="14" xfId="0" applyFont="1" applyFill="1" applyBorder="1" applyAlignment="1">
      <alignment horizontal="center"/>
    </xf>
    <xf numFmtId="164" fontId="1" fillId="7" borderId="0" xfId="0" applyFont="1" applyFill="1" applyAlignment="1">
      <alignment horizontal="center"/>
    </xf>
    <xf numFmtId="164" fontId="3" fillId="7" borderId="15" xfId="0" applyFont="1" applyFill="1" applyBorder="1" applyAlignment="1">
      <alignment horizontal="center"/>
    </xf>
    <xf numFmtId="164" fontId="3" fillId="7" borderId="0" xfId="0" applyFont="1" applyFill="1" applyBorder="1" applyAlignment="1">
      <alignment horizontal="center"/>
    </xf>
    <xf numFmtId="164" fontId="1" fillId="7" borderId="16" xfId="0" applyFont="1" applyFill="1" applyBorder="1" applyAlignment="1">
      <alignment horizontal="center"/>
    </xf>
    <xf numFmtId="164" fontId="3" fillId="7" borderId="5" xfId="0" applyFont="1" applyFill="1" applyBorder="1" applyAlignment="1">
      <alignment horizontal="center"/>
    </xf>
    <xf numFmtId="164" fontId="3" fillId="7" borderId="6" xfId="0" applyFont="1" applyFill="1" applyBorder="1" applyAlignment="1">
      <alignment horizontal="center"/>
    </xf>
    <xf numFmtId="165" fontId="3" fillId="7" borderId="0" xfId="0" applyNumberFormat="1" applyFont="1" applyFill="1" applyAlignment="1">
      <alignment horizontal="center"/>
    </xf>
    <xf numFmtId="165" fontId="3" fillId="7" borderId="0" xfId="0" applyNumberFormat="1" applyFont="1" applyFill="1" applyAlignment="1">
      <alignment/>
    </xf>
    <xf numFmtId="164" fontId="1" fillId="7" borderId="7" xfId="0" applyFont="1" applyFill="1" applyBorder="1" applyAlignment="1">
      <alignment horizontal="center"/>
    </xf>
    <xf numFmtId="164" fontId="3" fillId="3" borderId="28" xfId="0" applyFont="1" applyFill="1" applyBorder="1" applyAlignment="1">
      <alignment horizontal="center"/>
    </xf>
    <xf numFmtId="164" fontId="3" fillId="0" borderId="23" xfId="0" applyFont="1" applyFill="1" applyBorder="1" applyAlignment="1">
      <alignment/>
    </xf>
    <xf numFmtId="164" fontId="3" fillId="0" borderId="24" xfId="0" applyFont="1" applyFill="1" applyBorder="1" applyAlignment="1">
      <alignment/>
    </xf>
    <xf numFmtId="164" fontId="1" fillId="0" borderId="22" xfId="0" applyFont="1" applyFill="1" applyBorder="1" applyAlignment="1">
      <alignment horizontal="center"/>
    </xf>
    <xf numFmtId="164" fontId="3" fillId="3" borderId="29" xfId="0" applyFont="1" applyFill="1" applyBorder="1" applyAlignment="1">
      <alignment horizontal="center"/>
    </xf>
    <xf numFmtId="164" fontId="1" fillId="7" borderId="29" xfId="0" applyFont="1" applyFill="1" applyBorder="1" applyAlignment="1">
      <alignment horizontal="center"/>
    </xf>
    <xf numFmtId="164" fontId="1" fillId="7" borderId="23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 val="0"/>
        <color rgb="FF800080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1">
      <selection activeCell="AB19" sqref="AB19"/>
    </sheetView>
  </sheetViews>
  <sheetFormatPr defaultColWidth="9.140625" defaultRowHeight="12.75"/>
  <cols>
    <col min="1" max="2" width="5.140625" style="0" customWidth="1"/>
    <col min="3" max="3" width="14.140625" style="0" customWidth="1"/>
    <col min="5" max="5" width="6.140625" style="0" customWidth="1"/>
    <col min="6" max="8" width="3.8515625" style="1" customWidth="1"/>
    <col min="9" max="9" width="6.7109375" style="1" customWidth="1"/>
    <col min="10" max="12" width="3.8515625" style="1" customWidth="1"/>
    <col min="13" max="13" width="6.8515625" style="1" customWidth="1"/>
    <col min="14" max="14" width="8.421875" style="1" customWidth="1"/>
    <col min="15" max="17" width="3.8515625" style="1" customWidth="1"/>
    <col min="18" max="18" width="5.140625" style="1" customWidth="1"/>
    <col min="19" max="21" width="3.8515625" style="1" customWidth="1"/>
    <col min="22" max="22" width="5.140625" style="1" customWidth="1"/>
    <col min="23" max="23" width="8.7109375" style="1" customWidth="1"/>
    <col min="24" max="24" width="6.7109375" style="1" customWidth="1"/>
    <col min="25" max="25" width="9.28125" style="1" customWidth="1"/>
    <col min="26" max="26" width="8.7109375" style="1" customWidth="1"/>
    <col min="27" max="27" width="13.421875" style="1" customWidth="1"/>
  </cols>
  <sheetData>
    <row r="1" spans="1:27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7.25">
      <c r="A5" s="6"/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5" ht="12.75" hidden="1">
      <c r="A6" s="6"/>
      <c r="B6" s="6"/>
      <c r="C6" s="6"/>
      <c r="D6" s="6"/>
      <c r="E6" s="6"/>
    </row>
    <row r="7" spans="1:27" s="8" customFormat="1" ht="12.75" hidden="1">
      <c r="A7" s="7" t="s">
        <v>3</v>
      </c>
      <c r="B7" s="7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AA7" s="9"/>
    </row>
    <row r="8" spans="1:27" s="8" customFormat="1" ht="12.75" hidden="1">
      <c r="A8" s="7" t="s">
        <v>4</v>
      </c>
      <c r="B8" s="7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AA8" s="9"/>
    </row>
    <row r="9" spans="1:27" s="8" customFormat="1" ht="12.75" hidden="1">
      <c r="A9" s="7" t="s">
        <v>5</v>
      </c>
      <c r="B9" s="7"/>
      <c r="C9" s="7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AA9" s="9"/>
    </row>
    <row r="10" spans="1:27" s="8" customFormat="1" ht="12.75" hidden="1">
      <c r="A10" s="7"/>
      <c r="B10" s="7"/>
      <c r="C10" s="7"/>
      <c r="D10" s="7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A10" s="3"/>
    </row>
    <row r="11" spans="1:22" s="8" customFormat="1" ht="14.25">
      <c r="A11" s="7"/>
      <c r="B11" s="7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7" ht="14.25">
      <c r="A12" s="10" t="s">
        <v>6</v>
      </c>
      <c r="B12" s="11" t="s">
        <v>7</v>
      </c>
      <c r="C12" s="12" t="s">
        <v>8</v>
      </c>
      <c r="D12" s="13" t="s">
        <v>9</v>
      </c>
      <c r="E12" s="11" t="s">
        <v>10</v>
      </c>
      <c r="F12" s="10">
        <v>1</v>
      </c>
      <c r="G12" s="14">
        <v>2</v>
      </c>
      <c r="H12" s="13">
        <v>3</v>
      </c>
      <c r="I12" s="15" t="s">
        <v>11</v>
      </c>
      <c r="J12" s="10">
        <v>1</v>
      </c>
      <c r="K12" s="14">
        <v>2</v>
      </c>
      <c r="L12" s="13">
        <v>3</v>
      </c>
      <c r="M12" s="15" t="s">
        <v>12</v>
      </c>
      <c r="N12" s="16" t="s">
        <v>13</v>
      </c>
      <c r="O12" s="10">
        <v>1</v>
      </c>
      <c r="P12" s="14">
        <v>2</v>
      </c>
      <c r="Q12" s="13">
        <v>3</v>
      </c>
      <c r="R12" s="17" t="s">
        <v>11</v>
      </c>
      <c r="S12" s="10">
        <v>1</v>
      </c>
      <c r="T12" s="14">
        <v>2</v>
      </c>
      <c r="U12" s="13">
        <v>3</v>
      </c>
      <c r="V12" s="17" t="s">
        <v>12</v>
      </c>
      <c r="W12" s="18" t="s">
        <v>14</v>
      </c>
      <c r="X12" s="19" t="s">
        <v>15</v>
      </c>
      <c r="Y12" s="11" t="s">
        <v>16</v>
      </c>
      <c r="Z12" s="11" t="s">
        <v>17</v>
      </c>
      <c r="AA12" s="11" t="s">
        <v>15</v>
      </c>
    </row>
    <row r="13" spans="1:27" ht="19.5" customHeight="1">
      <c r="A13" s="3">
        <v>2</v>
      </c>
      <c r="B13" s="20">
        <v>104</v>
      </c>
      <c r="C13" s="21" t="s">
        <v>18</v>
      </c>
      <c r="D13" s="22" t="s">
        <v>19</v>
      </c>
      <c r="E13" s="23" t="s">
        <v>20</v>
      </c>
      <c r="F13" s="24">
        <v>96</v>
      </c>
      <c r="G13" s="25">
        <v>95</v>
      </c>
      <c r="H13" s="26">
        <v>96</v>
      </c>
      <c r="I13" s="27">
        <f>SUM(F13:H13)</f>
        <v>287</v>
      </c>
      <c r="J13" s="24">
        <v>94</v>
      </c>
      <c r="K13" s="25">
        <v>93</v>
      </c>
      <c r="L13" s="26">
        <v>97</v>
      </c>
      <c r="M13" s="27">
        <f>SUM(J13:L13)</f>
        <v>284</v>
      </c>
      <c r="N13" s="28">
        <f>I13+M13</f>
        <v>571</v>
      </c>
      <c r="O13" s="29">
        <v>94</v>
      </c>
      <c r="P13" s="30">
        <v>97</v>
      </c>
      <c r="Q13" s="31">
        <v>96</v>
      </c>
      <c r="R13" s="32">
        <f>SUM(O13:Q13)</f>
        <v>287</v>
      </c>
      <c r="S13" s="29">
        <v>95</v>
      </c>
      <c r="T13" s="30">
        <v>88</v>
      </c>
      <c r="U13" s="31">
        <v>97</v>
      </c>
      <c r="V13" s="32">
        <f>SUM(S13:U13)</f>
        <v>280</v>
      </c>
      <c r="W13" s="33">
        <f>V13+R13</f>
        <v>567</v>
      </c>
      <c r="X13" s="28">
        <f>N13</f>
        <v>571</v>
      </c>
      <c r="Y13" s="34">
        <v>198</v>
      </c>
      <c r="Z13" s="34">
        <v>200.3</v>
      </c>
      <c r="AA13" s="35">
        <f>Z13+Y13+W13+N13</f>
        <v>1536.3</v>
      </c>
    </row>
    <row r="14" spans="1:27" ht="19.5" customHeight="1">
      <c r="A14" s="3">
        <v>3</v>
      </c>
      <c r="B14" s="36">
        <v>39</v>
      </c>
      <c r="C14" s="37" t="s">
        <v>21</v>
      </c>
      <c r="D14" s="38" t="s">
        <v>22</v>
      </c>
      <c r="E14" s="39" t="s">
        <v>20</v>
      </c>
      <c r="F14" s="40">
        <v>95</v>
      </c>
      <c r="G14" s="41">
        <v>93</v>
      </c>
      <c r="H14" s="42">
        <v>91</v>
      </c>
      <c r="I14" s="27">
        <f>SUM(F14:H14)</f>
        <v>279</v>
      </c>
      <c r="J14" s="40">
        <v>98</v>
      </c>
      <c r="K14" s="41">
        <v>94</v>
      </c>
      <c r="L14" s="42">
        <v>91</v>
      </c>
      <c r="M14" s="27">
        <f>SUM(J14:L14)</f>
        <v>283</v>
      </c>
      <c r="N14" s="43">
        <f>I14+M14</f>
        <v>562</v>
      </c>
      <c r="O14" s="44">
        <v>94</v>
      </c>
      <c r="P14" s="41">
        <v>91</v>
      </c>
      <c r="Q14" s="45">
        <v>93</v>
      </c>
      <c r="R14" s="46">
        <f>SUM(O14:Q14)</f>
        <v>278</v>
      </c>
      <c r="S14" s="44">
        <v>94</v>
      </c>
      <c r="T14" s="41">
        <v>98</v>
      </c>
      <c r="U14" s="45">
        <v>96</v>
      </c>
      <c r="V14" s="46">
        <f>SUM(S14:U14)</f>
        <v>288</v>
      </c>
      <c r="W14" s="47">
        <f>V14+R14</f>
        <v>566</v>
      </c>
      <c r="X14" s="43">
        <f>N14</f>
        <v>562</v>
      </c>
      <c r="Y14" s="48">
        <v>202.1</v>
      </c>
      <c r="Z14" s="48">
        <v>203.3</v>
      </c>
      <c r="AA14" s="49">
        <f>Z14+Y14+W14+N14</f>
        <v>1533.4</v>
      </c>
    </row>
    <row r="15" spans="1:27" ht="19.5" customHeight="1">
      <c r="A15" s="3">
        <v>4</v>
      </c>
      <c r="B15" s="36">
        <v>93</v>
      </c>
      <c r="C15" s="37" t="s">
        <v>23</v>
      </c>
      <c r="D15" s="38" t="s">
        <v>24</v>
      </c>
      <c r="E15" s="39" t="s">
        <v>20</v>
      </c>
      <c r="F15" s="40">
        <v>92</v>
      </c>
      <c r="G15" s="41">
        <v>96</v>
      </c>
      <c r="H15" s="42">
        <v>97</v>
      </c>
      <c r="I15" s="27">
        <f>SUM(F15:H15)</f>
        <v>285</v>
      </c>
      <c r="J15" s="40">
        <v>92</v>
      </c>
      <c r="K15" s="41">
        <v>96</v>
      </c>
      <c r="L15" s="42">
        <v>91</v>
      </c>
      <c r="M15" s="27">
        <f>SUM(J15:L15)</f>
        <v>279</v>
      </c>
      <c r="N15" s="43">
        <f>I15+M15</f>
        <v>564</v>
      </c>
      <c r="O15" s="44">
        <v>97</v>
      </c>
      <c r="P15" s="41">
        <v>95</v>
      </c>
      <c r="Q15" s="45">
        <v>94</v>
      </c>
      <c r="R15" s="46">
        <f>SUM(O15:Q15)</f>
        <v>286</v>
      </c>
      <c r="S15" s="44">
        <v>95</v>
      </c>
      <c r="T15" s="41">
        <v>93</v>
      </c>
      <c r="U15" s="45">
        <v>92</v>
      </c>
      <c r="V15" s="46">
        <f>SUM(S15:U15)</f>
        <v>280</v>
      </c>
      <c r="W15" s="47">
        <f>V15+R15</f>
        <v>566</v>
      </c>
      <c r="X15" s="43">
        <f>N15</f>
        <v>564</v>
      </c>
      <c r="Y15" s="48">
        <v>196.9</v>
      </c>
      <c r="Z15" s="48">
        <v>196</v>
      </c>
      <c r="AA15" s="49">
        <f>Z15+Y15+W15+N15</f>
        <v>1522.9</v>
      </c>
    </row>
    <row r="16" spans="1:27" ht="19.5" customHeight="1">
      <c r="A16" s="3">
        <v>5</v>
      </c>
      <c r="B16" s="36">
        <v>74</v>
      </c>
      <c r="C16" s="37" t="s">
        <v>25</v>
      </c>
      <c r="D16" s="38" t="s">
        <v>26</v>
      </c>
      <c r="E16" s="39" t="s">
        <v>20</v>
      </c>
      <c r="F16" s="40">
        <v>95</v>
      </c>
      <c r="G16" s="41">
        <v>95</v>
      </c>
      <c r="H16" s="42">
        <v>93</v>
      </c>
      <c r="I16" s="27">
        <f>SUM(F16:H16)</f>
        <v>283</v>
      </c>
      <c r="J16" s="40">
        <v>88</v>
      </c>
      <c r="K16" s="41">
        <v>92</v>
      </c>
      <c r="L16" s="42">
        <v>94</v>
      </c>
      <c r="M16" s="27">
        <f>SUM(J16:L16)</f>
        <v>274</v>
      </c>
      <c r="N16" s="43">
        <f>I16+M16</f>
        <v>557</v>
      </c>
      <c r="O16" s="44">
        <v>94</v>
      </c>
      <c r="P16" s="41">
        <v>94</v>
      </c>
      <c r="Q16" s="45">
        <v>94</v>
      </c>
      <c r="R16" s="46">
        <f>SUM(O16:Q16)</f>
        <v>282</v>
      </c>
      <c r="S16" s="44">
        <v>93</v>
      </c>
      <c r="T16" s="41">
        <v>96</v>
      </c>
      <c r="U16" s="45">
        <v>96</v>
      </c>
      <c r="V16" s="46">
        <f>SUM(S16:U16)</f>
        <v>285</v>
      </c>
      <c r="W16" s="47">
        <f>V16+R16</f>
        <v>567</v>
      </c>
      <c r="X16" s="43">
        <f>N16</f>
        <v>557</v>
      </c>
      <c r="Y16" s="48">
        <v>196.3</v>
      </c>
      <c r="Z16" s="48">
        <v>200.6</v>
      </c>
      <c r="AA16" s="49">
        <f>Z16+Y16+W16+N16</f>
        <v>1520.9</v>
      </c>
    </row>
    <row r="17" spans="1:27" ht="19.5" customHeight="1">
      <c r="A17" s="3">
        <v>6</v>
      </c>
      <c r="B17" s="36">
        <v>36</v>
      </c>
      <c r="C17" s="37" t="s">
        <v>27</v>
      </c>
      <c r="D17" s="38" t="s">
        <v>28</v>
      </c>
      <c r="E17" s="39" t="s">
        <v>20</v>
      </c>
      <c r="F17" s="40">
        <v>93</v>
      </c>
      <c r="G17" s="41">
        <v>92</v>
      </c>
      <c r="H17" s="42">
        <v>94</v>
      </c>
      <c r="I17" s="27">
        <f>SUM(F17:H17)</f>
        <v>279</v>
      </c>
      <c r="J17" s="40">
        <v>97</v>
      </c>
      <c r="K17" s="41">
        <v>92</v>
      </c>
      <c r="L17" s="42">
        <v>90</v>
      </c>
      <c r="M17" s="27">
        <f>SUM(J17:L17)</f>
        <v>279</v>
      </c>
      <c r="N17" s="43">
        <f>I17+M17</f>
        <v>558</v>
      </c>
      <c r="O17" s="44">
        <v>96</v>
      </c>
      <c r="P17" s="41">
        <v>93</v>
      </c>
      <c r="Q17" s="45">
        <v>94</v>
      </c>
      <c r="R17" s="46">
        <f>SUM(O17:Q17)</f>
        <v>283</v>
      </c>
      <c r="S17" s="44">
        <v>94</v>
      </c>
      <c r="T17" s="41">
        <v>89</v>
      </c>
      <c r="U17" s="45">
        <v>92</v>
      </c>
      <c r="V17" s="46">
        <f>SUM(S17:U17)</f>
        <v>275</v>
      </c>
      <c r="W17" s="47">
        <f>V17+R17</f>
        <v>558</v>
      </c>
      <c r="X17" s="43">
        <f>N17</f>
        <v>558</v>
      </c>
      <c r="Y17" s="48">
        <v>192.4</v>
      </c>
      <c r="Z17" s="48">
        <v>200.6</v>
      </c>
      <c r="AA17" s="49">
        <f>Z17+Y17+W17+N17</f>
        <v>1509</v>
      </c>
    </row>
    <row r="18" spans="1:27" ht="19.5" customHeight="1">
      <c r="A18" s="3">
        <v>7</v>
      </c>
      <c r="B18" s="36">
        <v>67</v>
      </c>
      <c r="C18" s="37" t="s">
        <v>29</v>
      </c>
      <c r="D18" s="38" t="s">
        <v>30</v>
      </c>
      <c r="E18" s="39" t="s">
        <v>20</v>
      </c>
      <c r="F18" s="40">
        <v>92</v>
      </c>
      <c r="G18" s="41">
        <v>95</v>
      </c>
      <c r="H18" s="42">
        <v>91</v>
      </c>
      <c r="I18" s="27">
        <f>SUM(F18:H18)</f>
        <v>278</v>
      </c>
      <c r="J18" s="40">
        <v>93</v>
      </c>
      <c r="K18" s="41">
        <v>87</v>
      </c>
      <c r="L18" s="42">
        <v>90</v>
      </c>
      <c r="M18" s="27">
        <f>SUM(J18:L18)</f>
        <v>270</v>
      </c>
      <c r="N18" s="43">
        <f>I18+M18</f>
        <v>548</v>
      </c>
      <c r="O18" s="44">
        <v>93</v>
      </c>
      <c r="P18" s="41">
        <v>93</v>
      </c>
      <c r="Q18" s="45">
        <v>93</v>
      </c>
      <c r="R18" s="46">
        <f>SUM(O18:Q18)</f>
        <v>279</v>
      </c>
      <c r="S18" s="44">
        <v>90</v>
      </c>
      <c r="T18" s="41">
        <v>86</v>
      </c>
      <c r="U18" s="45">
        <v>96</v>
      </c>
      <c r="V18" s="46">
        <f>SUM(S18:U18)</f>
        <v>272</v>
      </c>
      <c r="W18" s="47">
        <f>V18+R18</f>
        <v>551</v>
      </c>
      <c r="X18" s="43">
        <f>N18</f>
        <v>548</v>
      </c>
      <c r="Y18" s="48">
        <v>189</v>
      </c>
      <c r="Z18" s="48">
        <v>193.5</v>
      </c>
      <c r="AA18" s="49">
        <f>Z18+Y18+W18+N18</f>
        <v>1481.5</v>
      </c>
    </row>
    <row r="19" spans="1:27" ht="19.5" customHeight="1">
      <c r="A19" s="3">
        <v>1</v>
      </c>
      <c r="B19" s="36">
        <v>64</v>
      </c>
      <c r="C19" s="37" t="s">
        <v>31</v>
      </c>
      <c r="D19" s="38" t="s">
        <v>32</v>
      </c>
      <c r="E19" s="39" t="s">
        <v>20</v>
      </c>
      <c r="F19" s="40">
        <v>89</v>
      </c>
      <c r="G19" s="41">
        <v>92</v>
      </c>
      <c r="H19" s="42">
        <v>92</v>
      </c>
      <c r="I19" s="27">
        <f>SUM(F19:H19)</f>
        <v>273</v>
      </c>
      <c r="J19" s="40">
        <v>87</v>
      </c>
      <c r="K19" s="41">
        <v>96</v>
      </c>
      <c r="L19" s="42">
        <v>91</v>
      </c>
      <c r="M19" s="27">
        <f>SUM(J19:L19)</f>
        <v>274</v>
      </c>
      <c r="N19" s="43">
        <f>I19+M19</f>
        <v>547</v>
      </c>
      <c r="O19" s="44">
        <v>91</v>
      </c>
      <c r="P19" s="41">
        <v>92</v>
      </c>
      <c r="Q19" s="45">
        <v>93</v>
      </c>
      <c r="R19" s="46">
        <f>SUM(O19:Q19)</f>
        <v>276</v>
      </c>
      <c r="S19" s="44">
        <v>92</v>
      </c>
      <c r="T19" s="41">
        <v>90</v>
      </c>
      <c r="U19" s="45">
        <v>96</v>
      </c>
      <c r="V19" s="46">
        <f>SUM(S19:U19)</f>
        <v>278</v>
      </c>
      <c r="W19" s="47">
        <f>V19+R19</f>
        <v>554</v>
      </c>
      <c r="X19" s="43">
        <f>N19</f>
        <v>547</v>
      </c>
      <c r="Y19" s="48">
        <v>185.4</v>
      </c>
      <c r="Z19" s="48">
        <v>189.1</v>
      </c>
      <c r="AA19" s="49">
        <f>Z19+Y19+W19+N19</f>
        <v>1475.5</v>
      </c>
    </row>
    <row r="20" spans="1:27" ht="19.5" customHeight="1">
      <c r="A20" s="3">
        <v>8</v>
      </c>
      <c r="B20" s="36">
        <v>77</v>
      </c>
      <c r="C20" s="37" t="s">
        <v>33</v>
      </c>
      <c r="D20" s="38" t="s">
        <v>34</v>
      </c>
      <c r="E20" s="39" t="s">
        <v>20</v>
      </c>
      <c r="F20" s="40">
        <v>88</v>
      </c>
      <c r="G20" s="41">
        <v>94</v>
      </c>
      <c r="H20" s="42">
        <v>89</v>
      </c>
      <c r="I20" s="27">
        <f>SUM(F20:H20)</f>
        <v>271</v>
      </c>
      <c r="J20" s="40">
        <v>85</v>
      </c>
      <c r="K20" s="41">
        <v>84</v>
      </c>
      <c r="L20" s="42">
        <v>92</v>
      </c>
      <c r="M20" s="27">
        <f>SUM(J20:L20)</f>
        <v>261</v>
      </c>
      <c r="N20" s="43">
        <f>I20+M20</f>
        <v>532</v>
      </c>
      <c r="O20" s="44">
        <v>86</v>
      </c>
      <c r="P20" s="41">
        <v>91</v>
      </c>
      <c r="Q20" s="45">
        <v>85</v>
      </c>
      <c r="R20" s="46">
        <f>SUM(O20:Q20)</f>
        <v>262</v>
      </c>
      <c r="S20" s="44">
        <v>86</v>
      </c>
      <c r="T20" s="41">
        <v>92</v>
      </c>
      <c r="U20" s="45">
        <v>94</v>
      </c>
      <c r="V20" s="46">
        <f>SUM(S20:U20)</f>
        <v>272</v>
      </c>
      <c r="W20" s="47">
        <f>V20+R20</f>
        <v>534</v>
      </c>
      <c r="X20" s="43">
        <f>N20</f>
        <v>532</v>
      </c>
      <c r="Y20" s="48">
        <v>189.5</v>
      </c>
      <c r="Z20" s="48">
        <v>184.3</v>
      </c>
      <c r="AA20" s="49">
        <f>Z20+Y20+W20+N20</f>
        <v>1439.8</v>
      </c>
    </row>
    <row r="21" spans="1:27" ht="19.5" customHeight="1">
      <c r="A21" s="3">
        <v>10</v>
      </c>
      <c r="B21" s="50">
        <v>20</v>
      </c>
      <c r="C21" s="51" t="s">
        <v>35</v>
      </c>
      <c r="D21" s="52" t="s">
        <v>36</v>
      </c>
      <c r="E21" s="39" t="s">
        <v>37</v>
      </c>
      <c r="F21" s="40">
        <v>97</v>
      </c>
      <c r="G21" s="41">
        <v>97</v>
      </c>
      <c r="H21" s="42">
        <v>95</v>
      </c>
      <c r="I21" s="27">
        <f>SUM(F21:H21)</f>
        <v>289</v>
      </c>
      <c r="J21" s="40">
        <v>95</v>
      </c>
      <c r="K21" s="41">
        <v>93</v>
      </c>
      <c r="L21" s="42">
        <v>96</v>
      </c>
      <c r="M21" s="27">
        <f>SUM(J21:L21)</f>
        <v>284</v>
      </c>
      <c r="N21" s="43">
        <f>I21+M21</f>
        <v>573</v>
      </c>
      <c r="O21" s="44">
        <v>96</v>
      </c>
      <c r="P21" s="41">
        <v>95</v>
      </c>
      <c r="Q21" s="45">
        <v>97</v>
      </c>
      <c r="R21" s="46">
        <f>SUM(O21:Q21)</f>
        <v>288</v>
      </c>
      <c r="S21" s="44">
        <v>93</v>
      </c>
      <c r="T21" s="41">
        <v>91</v>
      </c>
      <c r="U21" s="45">
        <v>93</v>
      </c>
      <c r="V21" s="46">
        <f>SUM(S21:U21)</f>
        <v>277</v>
      </c>
      <c r="W21" s="47">
        <f>V21+R21</f>
        <v>565</v>
      </c>
      <c r="X21" s="43">
        <f>N21</f>
        <v>573</v>
      </c>
      <c r="Y21" s="48"/>
      <c r="Z21" s="48"/>
      <c r="AA21" s="49">
        <f>X21+Y21</f>
        <v>573</v>
      </c>
    </row>
    <row r="22" spans="1:27" ht="19.5" customHeight="1">
      <c r="A22" s="3">
        <v>11</v>
      </c>
      <c r="B22" s="50">
        <v>2</v>
      </c>
      <c r="C22" s="51" t="s">
        <v>38</v>
      </c>
      <c r="D22" s="52" t="s">
        <v>39</v>
      </c>
      <c r="E22" s="39" t="s">
        <v>37</v>
      </c>
      <c r="F22" s="40">
        <v>97</v>
      </c>
      <c r="G22" s="41">
        <v>92</v>
      </c>
      <c r="H22" s="42">
        <v>94</v>
      </c>
      <c r="I22" s="27">
        <f>SUM(F22:H22)</f>
        <v>283</v>
      </c>
      <c r="J22" s="40">
        <v>92</v>
      </c>
      <c r="K22" s="41">
        <v>94</v>
      </c>
      <c r="L22" s="42">
        <v>94</v>
      </c>
      <c r="M22" s="27">
        <f>SUM(J22:L22)</f>
        <v>280</v>
      </c>
      <c r="N22" s="43">
        <f>I22+M22</f>
        <v>563</v>
      </c>
      <c r="O22" s="44">
        <v>87</v>
      </c>
      <c r="P22" s="41">
        <v>89</v>
      </c>
      <c r="Q22" s="45">
        <v>96</v>
      </c>
      <c r="R22" s="46">
        <f>SUM(O22:Q22)</f>
        <v>272</v>
      </c>
      <c r="S22" s="44">
        <v>93</v>
      </c>
      <c r="T22" s="41">
        <v>96</v>
      </c>
      <c r="U22" s="45">
        <v>98</v>
      </c>
      <c r="V22" s="46">
        <f>SUM(S22:U22)</f>
        <v>287</v>
      </c>
      <c r="W22" s="47">
        <f>V22+R22</f>
        <v>559</v>
      </c>
      <c r="X22" s="43">
        <f>N22</f>
        <v>563</v>
      </c>
      <c r="Y22" s="48"/>
      <c r="Z22" s="48"/>
      <c r="AA22" s="49">
        <f>X22+Y22</f>
        <v>563</v>
      </c>
    </row>
    <row r="23" spans="1:27" ht="19.5" customHeight="1">
      <c r="A23" s="3">
        <v>13</v>
      </c>
      <c r="B23" s="50">
        <v>5</v>
      </c>
      <c r="C23" s="51" t="s">
        <v>40</v>
      </c>
      <c r="D23" s="52" t="s">
        <v>41</v>
      </c>
      <c r="E23" s="39" t="s">
        <v>37</v>
      </c>
      <c r="F23" s="40">
        <v>90</v>
      </c>
      <c r="G23" s="41">
        <v>89</v>
      </c>
      <c r="H23" s="42">
        <v>93</v>
      </c>
      <c r="I23" s="27">
        <f>SUM(F23:H23)</f>
        <v>272</v>
      </c>
      <c r="J23" s="40">
        <v>96</v>
      </c>
      <c r="K23" s="41">
        <v>94</v>
      </c>
      <c r="L23" s="42">
        <v>92</v>
      </c>
      <c r="M23" s="27">
        <f>SUM(J23:L23)</f>
        <v>282</v>
      </c>
      <c r="N23" s="43">
        <f>I23+M23</f>
        <v>554</v>
      </c>
      <c r="O23" s="44">
        <v>98</v>
      </c>
      <c r="P23" s="41">
        <v>87</v>
      </c>
      <c r="Q23" s="45">
        <v>91</v>
      </c>
      <c r="R23" s="46">
        <f>SUM(O23:Q23)</f>
        <v>276</v>
      </c>
      <c r="S23" s="44">
        <v>98</v>
      </c>
      <c r="T23" s="41">
        <v>98</v>
      </c>
      <c r="U23" s="45">
        <v>96</v>
      </c>
      <c r="V23" s="46">
        <f>SUM(S23:U23)</f>
        <v>292</v>
      </c>
      <c r="W23" s="47">
        <f>V23+R23</f>
        <v>568</v>
      </c>
      <c r="X23" s="43">
        <f>N23</f>
        <v>554</v>
      </c>
      <c r="Y23" s="48"/>
      <c r="Z23" s="48"/>
      <c r="AA23" s="49">
        <f>X23+Y23</f>
        <v>554</v>
      </c>
    </row>
    <row r="24" spans="1:27" ht="19.5" customHeight="1">
      <c r="A24" s="3">
        <v>14</v>
      </c>
      <c r="B24" s="53">
        <v>21</v>
      </c>
      <c r="C24" s="54" t="s">
        <v>42</v>
      </c>
      <c r="D24" s="55" t="s">
        <v>22</v>
      </c>
      <c r="E24" s="56" t="s">
        <v>37</v>
      </c>
      <c r="F24" s="57">
        <v>92</v>
      </c>
      <c r="G24" s="58">
        <v>92</v>
      </c>
      <c r="H24" s="59">
        <v>93</v>
      </c>
      <c r="I24" s="27">
        <f>SUM(F24:H24)</f>
        <v>277</v>
      </c>
      <c r="J24" s="57">
        <v>87</v>
      </c>
      <c r="K24" s="58">
        <v>91</v>
      </c>
      <c r="L24" s="59">
        <v>92</v>
      </c>
      <c r="M24" s="27">
        <f>SUM(J24:L24)</f>
        <v>270</v>
      </c>
      <c r="N24" s="60">
        <f>I24+M24</f>
        <v>547</v>
      </c>
      <c r="O24" s="44">
        <v>94</v>
      </c>
      <c r="P24" s="41">
        <v>94</v>
      </c>
      <c r="Q24" s="45">
        <v>93</v>
      </c>
      <c r="R24" s="61">
        <f>SUM(O24:Q24)</f>
        <v>281</v>
      </c>
      <c r="S24" s="44">
        <v>89</v>
      </c>
      <c r="T24" s="41">
        <v>91</v>
      </c>
      <c r="U24" s="45">
        <v>94</v>
      </c>
      <c r="V24" s="61">
        <f>SUM(S24:U24)</f>
        <v>274</v>
      </c>
      <c r="W24" s="62">
        <f>V24+R24</f>
        <v>555</v>
      </c>
      <c r="X24" s="60">
        <f>N24</f>
        <v>547</v>
      </c>
      <c r="Y24" s="63"/>
      <c r="Z24" s="63"/>
      <c r="AA24" s="64">
        <f>X24+Y24</f>
        <v>547</v>
      </c>
    </row>
    <row r="25" spans="24:27" ht="14.25">
      <c r="X25"/>
      <c r="Y25"/>
      <c r="Z25"/>
      <c r="AA25"/>
    </row>
  </sheetData>
  <mergeCells count="3">
    <mergeCell ref="A1:AA1"/>
    <mergeCell ref="A2:AA2"/>
    <mergeCell ref="A4:AA4"/>
  </mergeCells>
  <printOptions horizontalCentered="1"/>
  <pageMargins left="0" right="0" top="1" bottom="0.25" header="0.5118055555555555" footer="0.5118055555555555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zoomScale="150" zoomScaleNormal="150" workbookViewId="0" topLeftCell="A1">
      <selection activeCell="Z9" sqref="Z9"/>
    </sheetView>
  </sheetViews>
  <sheetFormatPr defaultColWidth="9.140625" defaultRowHeight="12.75"/>
  <cols>
    <col min="1" max="1" width="6.00390625" style="65" customWidth="1"/>
    <col min="2" max="2" width="5.140625" style="0" customWidth="1"/>
    <col min="3" max="3" width="13.28125" style="0" customWidth="1"/>
    <col min="5" max="5" width="5.00390625" style="0" customWidth="1"/>
    <col min="6" max="11" width="0" style="4" hidden="1" customWidth="1"/>
    <col min="12" max="12" width="5.00390625" style="3" customWidth="1"/>
    <col min="13" max="13" width="5.00390625" style="4" customWidth="1"/>
    <col min="14" max="19" width="0" style="4" hidden="1" customWidth="1"/>
    <col min="20" max="21" width="5.140625" style="4" customWidth="1"/>
    <col min="22" max="27" width="4.57421875" style="66" customWidth="1"/>
    <col min="28" max="29" width="5.140625" style="4" customWidth="1"/>
    <col min="30" max="34" width="6.7109375" style="4" customWidth="1"/>
    <col min="35" max="35" width="8.8515625" style="4" customWidth="1"/>
  </cols>
  <sheetData>
    <row r="1" spans="1:32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4.2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ht="17.25">
      <c r="A4" s="5" t="s">
        <v>45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5" ht="17.25">
      <c r="A5" s="6"/>
      <c r="B5" s="6"/>
      <c r="C5" s="6"/>
      <c r="D5" s="6"/>
      <c r="E5" s="6"/>
    </row>
    <row r="6" spans="1:5" ht="17.25">
      <c r="A6" s="6"/>
      <c r="B6" s="6"/>
      <c r="C6" s="6"/>
      <c r="D6" s="6"/>
      <c r="E6" s="6"/>
    </row>
    <row r="7" spans="1:35" s="8" customFormat="1" ht="14.25">
      <c r="A7" s="7" t="s">
        <v>3</v>
      </c>
      <c r="B7" s="7"/>
      <c r="C7" s="7"/>
      <c r="D7" s="7" t="s">
        <v>46</v>
      </c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8">
        <f>AI13</f>
        <v>1855.3999999999999</v>
      </c>
      <c r="U7" s="68"/>
      <c r="V7" s="69"/>
      <c r="W7" s="69"/>
      <c r="X7" s="69"/>
      <c r="Y7" s="69"/>
      <c r="Z7" s="69"/>
      <c r="AA7" s="69"/>
      <c r="AB7" s="3"/>
      <c r="AC7" s="3"/>
      <c r="AD7" s="3"/>
      <c r="AE7" s="3"/>
      <c r="AF7" s="3"/>
      <c r="AG7" s="3"/>
      <c r="AH7" s="3"/>
      <c r="AI7" s="9"/>
    </row>
    <row r="8" spans="1:35" s="8" customFormat="1" ht="14.25">
      <c r="A8" s="7" t="s">
        <v>4</v>
      </c>
      <c r="B8" s="7"/>
      <c r="C8" s="7"/>
      <c r="D8" s="7" t="s">
        <v>47</v>
      </c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8">
        <f>AI14</f>
        <v>1851.2</v>
      </c>
      <c r="U8" s="68"/>
      <c r="V8" s="69"/>
      <c r="W8" s="69"/>
      <c r="X8" s="69"/>
      <c r="Y8" s="69"/>
      <c r="Z8" s="69"/>
      <c r="AA8" s="69"/>
      <c r="AB8" s="3"/>
      <c r="AC8" s="3"/>
      <c r="AD8" s="3"/>
      <c r="AE8" s="3"/>
      <c r="AF8" s="3"/>
      <c r="AG8" s="3"/>
      <c r="AH8" s="3"/>
      <c r="AI8" s="9"/>
    </row>
    <row r="9" spans="1:35" s="8" customFormat="1" ht="14.25">
      <c r="A9" s="7" t="s">
        <v>5</v>
      </c>
      <c r="B9" s="7"/>
      <c r="C9" s="7"/>
      <c r="D9" s="7" t="s">
        <v>48</v>
      </c>
      <c r="E9" s="7"/>
      <c r="F9" s="3"/>
      <c r="G9" s="3"/>
      <c r="H9" s="9">
        <f>AI15</f>
        <v>1828.2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8">
        <f>AI15</f>
        <v>1828.2</v>
      </c>
      <c r="U9" s="68"/>
      <c r="V9" s="69"/>
      <c r="W9" s="69"/>
      <c r="X9" s="69"/>
      <c r="Y9" s="69"/>
      <c r="Z9" s="69"/>
      <c r="AA9" s="69"/>
      <c r="AB9" s="3"/>
      <c r="AC9" s="3"/>
      <c r="AD9" s="3"/>
      <c r="AE9" s="3"/>
      <c r="AF9" s="3"/>
      <c r="AG9" s="3"/>
      <c r="AH9" s="3"/>
      <c r="AI9" s="9"/>
    </row>
    <row r="10" spans="1:35" s="8" customFormat="1" ht="14.25">
      <c r="A10" s="7"/>
      <c r="B10" s="7"/>
      <c r="C10" s="7"/>
      <c r="D10" s="7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9"/>
      <c r="W10" s="69"/>
      <c r="X10" s="69"/>
      <c r="Y10" s="69"/>
      <c r="Z10" s="69"/>
      <c r="AA10" s="69"/>
      <c r="AB10" s="3"/>
      <c r="AC10" s="3"/>
      <c r="AD10" s="3"/>
      <c r="AE10" s="3"/>
      <c r="AF10" s="3"/>
      <c r="AG10" s="3"/>
      <c r="AH10" s="3"/>
      <c r="AI10" s="9"/>
    </row>
    <row r="11" spans="1:35" ht="17.25">
      <c r="A11" s="6"/>
      <c r="B11" s="6"/>
      <c r="C11" s="6"/>
      <c r="D11" s="6"/>
      <c r="E11" s="6"/>
      <c r="AD11" s="16" t="s">
        <v>49</v>
      </c>
      <c r="AE11" s="16" t="s">
        <v>49</v>
      </c>
      <c r="AF11" s="19" t="s">
        <v>50</v>
      </c>
      <c r="AG11" s="70" t="s">
        <v>50</v>
      </c>
      <c r="AH11" s="18" t="s">
        <v>50</v>
      </c>
      <c r="AI11" s="16"/>
    </row>
    <row r="12" spans="1:35" ht="14.25">
      <c r="A12" s="10" t="s">
        <v>6</v>
      </c>
      <c r="B12" s="14" t="s">
        <v>7</v>
      </c>
      <c r="C12" s="12" t="s">
        <v>8</v>
      </c>
      <c r="D12" s="13" t="s">
        <v>9</v>
      </c>
      <c r="E12" s="71" t="s">
        <v>10</v>
      </c>
      <c r="F12" s="10">
        <v>1</v>
      </c>
      <c r="G12" s="14">
        <v>2</v>
      </c>
      <c r="H12" s="14">
        <v>3</v>
      </c>
      <c r="I12" s="14">
        <v>4</v>
      </c>
      <c r="J12" s="14">
        <v>5</v>
      </c>
      <c r="K12" s="14">
        <v>6</v>
      </c>
      <c r="L12" s="72" t="s">
        <v>13</v>
      </c>
      <c r="M12" s="72" t="s">
        <v>51</v>
      </c>
      <c r="N12" s="14">
        <v>1</v>
      </c>
      <c r="O12" s="14">
        <v>2</v>
      </c>
      <c r="P12" s="14">
        <v>3</v>
      </c>
      <c r="Q12" s="14">
        <v>4</v>
      </c>
      <c r="R12" s="14">
        <v>5</v>
      </c>
      <c r="S12" s="14">
        <v>6</v>
      </c>
      <c r="T12" s="72" t="s">
        <v>14</v>
      </c>
      <c r="U12" s="72" t="s">
        <v>51</v>
      </c>
      <c r="V12" s="14">
        <v>1</v>
      </c>
      <c r="W12" s="14">
        <v>2</v>
      </c>
      <c r="X12" s="14">
        <v>3</v>
      </c>
      <c r="Y12" s="14">
        <v>4</v>
      </c>
      <c r="Z12" s="14">
        <v>5</v>
      </c>
      <c r="AA12" s="14">
        <v>6</v>
      </c>
      <c r="AB12" s="73" t="s">
        <v>52</v>
      </c>
      <c r="AC12" s="72" t="s">
        <v>51</v>
      </c>
      <c r="AD12" s="74" t="s">
        <v>15</v>
      </c>
      <c r="AE12" s="74" t="s">
        <v>51</v>
      </c>
      <c r="AF12" s="75" t="s">
        <v>53</v>
      </c>
      <c r="AG12" s="76" t="s">
        <v>54</v>
      </c>
      <c r="AH12" s="77" t="s">
        <v>55</v>
      </c>
      <c r="AI12" s="78" t="s">
        <v>15</v>
      </c>
    </row>
    <row r="13" spans="1:35" ht="14.25">
      <c r="A13" s="3">
        <v>1</v>
      </c>
      <c r="B13" s="20">
        <v>102</v>
      </c>
      <c r="C13" s="79" t="s">
        <v>56</v>
      </c>
      <c r="D13" s="80" t="s">
        <v>57</v>
      </c>
      <c r="E13" s="81" t="s">
        <v>20</v>
      </c>
      <c r="F13" s="82">
        <v>94</v>
      </c>
      <c r="G13" s="83">
        <v>95</v>
      </c>
      <c r="H13" s="83">
        <v>91</v>
      </c>
      <c r="I13" s="83">
        <v>92</v>
      </c>
      <c r="J13" s="83">
        <v>93</v>
      </c>
      <c r="K13" s="83">
        <v>94</v>
      </c>
      <c r="L13" s="84">
        <f>SUM(F13:K13)</f>
        <v>559</v>
      </c>
      <c r="M13" s="85">
        <v>13</v>
      </c>
      <c r="N13" s="86">
        <v>90</v>
      </c>
      <c r="O13" s="86">
        <v>93</v>
      </c>
      <c r="P13" s="86">
        <v>91</v>
      </c>
      <c r="Q13" s="86">
        <v>92</v>
      </c>
      <c r="R13" s="86">
        <v>93</v>
      </c>
      <c r="S13" s="86">
        <v>90</v>
      </c>
      <c r="T13" s="87">
        <f>SUM(N13:S13)</f>
        <v>549</v>
      </c>
      <c r="U13" s="85">
        <v>8</v>
      </c>
      <c r="V13" s="86">
        <v>95</v>
      </c>
      <c r="W13" s="86">
        <v>90</v>
      </c>
      <c r="X13" s="86">
        <v>91</v>
      </c>
      <c r="Y13" s="86">
        <v>93</v>
      </c>
      <c r="Z13" s="86">
        <v>97</v>
      </c>
      <c r="AA13" s="33">
        <v>92</v>
      </c>
      <c r="AB13" s="87">
        <f>SUM(V13:AA13)</f>
        <v>558</v>
      </c>
      <c r="AC13" s="85">
        <v>12</v>
      </c>
      <c r="AD13" s="88">
        <f>AB13+T13+L13</f>
        <v>1666</v>
      </c>
      <c r="AE13" s="33">
        <f>M13+U13</f>
        <v>21</v>
      </c>
      <c r="AF13" s="89">
        <v>94.6</v>
      </c>
      <c r="AG13" s="34">
        <v>94.8</v>
      </c>
      <c r="AH13" s="90">
        <v>99.4</v>
      </c>
      <c r="AI13" s="91">
        <f>AD13+AF13+AG13</f>
        <v>1855.3999999999999</v>
      </c>
    </row>
    <row r="14" spans="1:35" ht="14.25">
      <c r="A14" s="3">
        <v>2</v>
      </c>
      <c r="B14" s="36">
        <v>97</v>
      </c>
      <c r="C14" s="92" t="s">
        <v>58</v>
      </c>
      <c r="D14" s="93" t="s">
        <v>59</v>
      </c>
      <c r="E14" s="94" t="s">
        <v>20</v>
      </c>
      <c r="F14" s="82">
        <v>88</v>
      </c>
      <c r="G14" s="83">
        <v>95</v>
      </c>
      <c r="H14" s="83">
        <v>93</v>
      </c>
      <c r="I14" s="83">
        <v>92</v>
      </c>
      <c r="J14" s="83">
        <v>95</v>
      </c>
      <c r="K14" s="83">
        <v>95</v>
      </c>
      <c r="L14" s="95">
        <f>SUM(F14:K14)</f>
        <v>558</v>
      </c>
      <c r="M14" s="96">
        <v>8</v>
      </c>
      <c r="N14" s="83">
        <v>93</v>
      </c>
      <c r="O14" s="83">
        <v>92</v>
      </c>
      <c r="P14" s="83">
        <v>92</v>
      </c>
      <c r="Q14" s="83">
        <v>89</v>
      </c>
      <c r="R14" s="83">
        <v>92</v>
      </c>
      <c r="S14" s="83">
        <v>93</v>
      </c>
      <c r="T14" s="97">
        <f>SUM(N14:S14)</f>
        <v>551</v>
      </c>
      <c r="U14" s="96">
        <v>9</v>
      </c>
      <c r="V14" s="83">
        <v>90</v>
      </c>
      <c r="W14" s="83">
        <v>90</v>
      </c>
      <c r="X14" s="83">
        <v>94</v>
      </c>
      <c r="Y14" s="83">
        <v>92</v>
      </c>
      <c r="Z14" s="83">
        <v>91</v>
      </c>
      <c r="AA14" s="47">
        <v>91</v>
      </c>
      <c r="AB14" s="97">
        <f>SUM(V14:AA14)</f>
        <v>548</v>
      </c>
      <c r="AC14" s="96">
        <v>7</v>
      </c>
      <c r="AD14" s="82">
        <f>AB14+T14+L14</f>
        <v>1657</v>
      </c>
      <c r="AE14" s="47">
        <f>M14+U14</f>
        <v>17</v>
      </c>
      <c r="AF14" s="82">
        <v>97.4</v>
      </c>
      <c r="AG14" s="48">
        <v>96.8</v>
      </c>
      <c r="AH14" s="98">
        <v>96.2</v>
      </c>
      <c r="AI14" s="99">
        <f>AD14+AF14+AG14</f>
        <v>1851.2</v>
      </c>
    </row>
    <row r="15" spans="1:35" ht="14.25">
      <c r="A15" s="3">
        <v>3</v>
      </c>
      <c r="B15" s="36">
        <v>111</v>
      </c>
      <c r="C15" s="100" t="s">
        <v>60</v>
      </c>
      <c r="D15" s="93" t="s">
        <v>61</v>
      </c>
      <c r="E15" s="94" t="s">
        <v>20</v>
      </c>
      <c r="F15" s="82">
        <v>90</v>
      </c>
      <c r="G15" s="83">
        <v>94</v>
      </c>
      <c r="H15" s="83">
        <v>90</v>
      </c>
      <c r="I15" s="83">
        <v>89</v>
      </c>
      <c r="J15" s="83">
        <v>90</v>
      </c>
      <c r="K15" s="83">
        <v>93</v>
      </c>
      <c r="L15" s="95">
        <f>SUM(F15:K15)</f>
        <v>546</v>
      </c>
      <c r="M15" s="96">
        <v>6</v>
      </c>
      <c r="N15" s="83">
        <v>93</v>
      </c>
      <c r="O15" s="83">
        <v>94</v>
      </c>
      <c r="P15" s="83">
        <v>91</v>
      </c>
      <c r="Q15" s="83">
        <v>94</v>
      </c>
      <c r="R15" s="83">
        <v>93</v>
      </c>
      <c r="S15" s="83">
        <v>92</v>
      </c>
      <c r="T15" s="97">
        <f>SUM(N15:S15)</f>
        <v>557</v>
      </c>
      <c r="U15" s="96">
        <v>13</v>
      </c>
      <c r="V15" s="83">
        <v>90</v>
      </c>
      <c r="W15" s="83">
        <v>87</v>
      </c>
      <c r="X15" s="83">
        <v>92</v>
      </c>
      <c r="Y15" s="83">
        <v>85</v>
      </c>
      <c r="Z15" s="83">
        <v>93</v>
      </c>
      <c r="AA15" s="47">
        <v>93</v>
      </c>
      <c r="AB15" s="97">
        <f>SUM(V15:AA15)</f>
        <v>540</v>
      </c>
      <c r="AC15" s="96">
        <v>7</v>
      </c>
      <c r="AD15" s="82">
        <f>AB15+T15+L15</f>
        <v>1643</v>
      </c>
      <c r="AE15" s="47">
        <f>M15+U15</f>
        <v>19</v>
      </c>
      <c r="AF15" s="82">
        <v>91.9</v>
      </c>
      <c r="AG15" s="48">
        <v>93.3</v>
      </c>
      <c r="AH15" s="101">
        <v>97.2</v>
      </c>
      <c r="AI15" s="99">
        <f>AD15+AF15+AG15</f>
        <v>1828.2</v>
      </c>
    </row>
    <row r="16" spans="1:35" ht="14.25">
      <c r="A16" s="3">
        <v>4</v>
      </c>
      <c r="B16" s="36">
        <v>76</v>
      </c>
      <c r="C16" s="100" t="s">
        <v>62</v>
      </c>
      <c r="D16" s="93" t="s">
        <v>63</v>
      </c>
      <c r="E16" s="94" t="s">
        <v>20</v>
      </c>
      <c r="F16" s="82">
        <v>90</v>
      </c>
      <c r="G16" s="83">
        <v>93</v>
      </c>
      <c r="H16" s="83">
        <v>96</v>
      </c>
      <c r="I16" s="83">
        <v>90</v>
      </c>
      <c r="J16" s="83">
        <v>90</v>
      </c>
      <c r="K16" s="83">
        <v>87</v>
      </c>
      <c r="L16" s="95">
        <f>SUM(F16:K16)</f>
        <v>546</v>
      </c>
      <c r="M16" s="96">
        <v>6</v>
      </c>
      <c r="N16" s="83">
        <v>90</v>
      </c>
      <c r="O16" s="83">
        <v>86</v>
      </c>
      <c r="P16" s="83">
        <v>87</v>
      </c>
      <c r="Q16" s="83">
        <v>95</v>
      </c>
      <c r="R16" s="83">
        <v>93</v>
      </c>
      <c r="S16" s="83">
        <v>92</v>
      </c>
      <c r="T16" s="97">
        <f>SUM(N16:S16)</f>
        <v>543</v>
      </c>
      <c r="U16" s="96">
        <v>11</v>
      </c>
      <c r="V16" s="83">
        <v>93</v>
      </c>
      <c r="W16" s="83">
        <v>92</v>
      </c>
      <c r="X16" s="83">
        <v>90</v>
      </c>
      <c r="Y16" s="83">
        <v>92</v>
      </c>
      <c r="Z16" s="83">
        <v>89</v>
      </c>
      <c r="AA16" s="47">
        <v>92</v>
      </c>
      <c r="AB16" s="97">
        <f>SUM(V16:AA16)</f>
        <v>548</v>
      </c>
      <c r="AC16" s="96">
        <v>9</v>
      </c>
      <c r="AD16" s="82">
        <f>AB16+T16+L16</f>
        <v>1637</v>
      </c>
      <c r="AE16" s="47">
        <f>M16+U16</f>
        <v>17</v>
      </c>
      <c r="AF16" s="82">
        <v>92.4</v>
      </c>
      <c r="AG16" s="48">
        <v>96.7</v>
      </c>
      <c r="AH16" s="98">
        <v>93.5</v>
      </c>
      <c r="AI16" s="99">
        <f>AD16+AF16+AG16</f>
        <v>1826.1000000000001</v>
      </c>
    </row>
    <row r="17" spans="1:35" ht="14.25">
      <c r="A17" s="3">
        <v>5</v>
      </c>
      <c r="B17" s="36">
        <v>32</v>
      </c>
      <c r="C17" s="100" t="s">
        <v>64</v>
      </c>
      <c r="D17" s="93" t="s">
        <v>65</v>
      </c>
      <c r="E17" s="94" t="s">
        <v>20</v>
      </c>
      <c r="F17" s="82">
        <v>88</v>
      </c>
      <c r="G17" s="83">
        <v>93</v>
      </c>
      <c r="H17" s="83">
        <v>89</v>
      </c>
      <c r="I17" s="83">
        <v>88</v>
      </c>
      <c r="J17" s="83">
        <v>91</v>
      </c>
      <c r="K17" s="83">
        <v>89</v>
      </c>
      <c r="L17" s="95">
        <f>SUM(F17:K17)</f>
        <v>538</v>
      </c>
      <c r="M17" s="96">
        <v>7</v>
      </c>
      <c r="N17" s="83">
        <v>89</v>
      </c>
      <c r="O17" s="83">
        <v>93</v>
      </c>
      <c r="P17" s="83">
        <v>91</v>
      </c>
      <c r="Q17" s="83">
        <v>88</v>
      </c>
      <c r="R17" s="83">
        <v>91</v>
      </c>
      <c r="S17" s="83">
        <v>88</v>
      </c>
      <c r="T17" s="97">
        <f>SUM(N17:S17)</f>
        <v>540</v>
      </c>
      <c r="U17" s="96">
        <v>8</v>
      </c>
      <c r="V17" s="83">
        <v>94</v>
      </c>
      <c r="W17" s="83">
        <v>90</v>
      </c>
      <c r="X17" s="83">
        <v>88</v>
      </c>
      <c r="Y17" s="83">
        <v>92</v>
      </c>
      <c r="Z17" s="83">
        <v>93</v>
      </c>
      <c r="AA17" s="47">
        <v>92</v>
      </c>
      <c r="AB17" s="97">
        <f>SUM(V17:AA17)</f>
        <v>549</v>
      </c>
      <c r="AC17" s="96">
        <v>7</v>
      </c>
      <c r="AD17" s="82">
        <f>AB17+T17+L17</f>
        <v>1627</v>
      </c>
      <c r="AE17" s="47">
        <f>M17+U17</f>
        <v>15</v>
      </c>
      <c r="AF17" s="82">
        <v>92.7</v>
      </c>
      <c r="AG17" s="48">
        <v>92.8</v>
      </c>
      <c r="AH17" s="101">
        <v>94</v>
      </c>
      <c r="AI17" s="99">
        <f>AD17+AF17+AG17</f>
        <v>1812.5</v>
      </c>
    </row>
    <row r="18" spans="1:35" ht="14.25">
      <c r="A18" s="3">
        <v>6</v>
      </c>
      <c r="B18" s="36">
        <v>71</v>
      </c>
      <c r="C18" s="92" t="s">
        <v>66</v>
      </c>
      <c r="D18" s="93" t="s">
        <v>67</v>
      </c>
      <c r="E18" s="94" t="s">
        <v>20</v>
      </c>
      <c r="F18" s="82">
        <v>88</v>
      </c>
      <c r="G18" s="83">
        <v>89</v>
      </c>
      <c r="H18" s="83">
        <v>94</v>
      </c>
      <c r="I18" s="83">
        <v>93</v>
      </c>
      <c r="J18" s="83">
        <v>92</v>
      </c>
      <c r="K18" s="83">
        <v>89</v>
      </c>
      <c r="L18" s="95">
        <f>SUM(F18:K18)</f>
        <v>545</v>
      </c>
      <c r="M18" s="96">
        <v>8</v>
      </c>
      <c r="N18" s="83">
        <v>94</v>
      </c>
      <c r="O18" s="83">
        <v>87</v>
      </c>
      <c r="P18" s="83">
        <v>91</v>
      </c>
      <c r="Q18" s="83">
        <v>88</v>
      </c>
      <c r="R18" s="83">
        <v>88</v>
      </c>
      <c r="S18" s="83">
        <v>90</v>
      </c>
      <c r="T18" s="97">
        <f>SUM(N18:S18)</f>
        <v>538</v>
      </c>
      <c r="U18" s="96">
        <v>6</v>
      </c>
      <c r="V18" s="83">
        <v>90</v>
      </c>
      <c r="W18" s="83">
        <v>90</v>
      </c>
      <c r="X18" s="83">
        <v>91</v>
      </c>
      <c r="Y18" s="83">
        <v>86</v>
      </c>
      <c r="Z18" s="83">
        <v>91</v>
      </c>
      <c r="AA18" s="47">
        <v>88</v>
      </c>
      <c r="AB18" s="97">
        <f>SUM(V18:AA18)</f>
        <v>536</v>
      </c>
      <c r="AC18" s="96">
        <v>5</v>
      </c>
      <c r="AD18" s="82">
        <f>AB18+T18+L18</f>
        <v>1619</v>
      </c>
      <c r="AE18" s="47">
        <f>M18+U18</f>
        <v>14</v>
      </c>
      <c r="AF18" s="82">
        <v>95.4</v>
      </c>
      <c r="AG18" s="48">
        <v>94</v>
      </c>
      <c r="AH18" s="101">
        <v>95.9</v>
      </c>
      <c r="AI18" s="99">
        <f>AD18+AF18+AG18</f>
        <v>1808.4</v>
      </c>
    </row>
    <row r="19" spans="1:35" ht="14.25">
      <c r="A19" s="3">
        <v>7</v>
      </c>
      <c r="B19" s="36">
        <v>59</v>
      </c>
      <c r="C19" s="92" t="s">
        <v>68</v>
      </c>
      <c r="D19" s="93" t="s">
        <v>69</v>
      </c>
      <c r="E19" s="94" t="s">
        <v>20</v>
      </c>
      <c r="F19" s="82">
        <v>91</v>
      </c>
      <c r="G19" s="83">
        <v>93</v>
      </c>
      <c r="H19" s="83">
        <v>92</v>
      </c>
      <c r="I19" s="83">
        <v>83</v>
      </c>
      <c r="J19" s="83">
        <v>86</v>
      </c>
      <c r="K19" s="83">
        <v>86</v>
      </c>
      <c r="L19" s="95">
        <f>SUM(F19:K19)</f>
        <v>531</v>
      </c>
      <c r="M19" s="96">
        <v>9</v>
      </c>
      <c r="N19" s="83">
        <v>87</v>
      </c>
      <c r="O19" s="83">
        <v>89</v>
      </c>
      <c r="P19" s="83">
        <v>89</v>
      </c>
      <c r="Q19" s="83">
        <v>86</v>
      </c>
      <c r="R19" s="83">
        <v>85</v>
      </c>
      <c r="S19" s="83">
        <v>96</v>
      </c>
      <c r="T19" s="97">
        <f>SUM(N19:S19)</f>
        <v>532</v>
      </c>
      <c r="U19" s="96">
        <v>5</v>
      </c>
      <c r="V19" s="83">
        <v>91</v>
      </c>
      <c r="W19" s="83">
        <v>87</v>
      </c>
      <c r="X19" s="83">
        <v>89</v>
      </c>
      <c r="Y19" s="83">
        <v>93</v>
      </c>
      <c r="Z19" s="83">
        <v>89</v>
      </c>
      <c r="AA19" s="47">
        <v>84</v>
      </c>
      <c r="AB19" s="97">
        <f>SUM(V19:AA19)</f>
        <v>533</v>
      </c>
      <c r="AC19" s="96">
        <v>7</v>
      </c>
      <c r="AD19" s="82">
        <f>AB19+T19+L19</f>
        <v>1596</v>
      </c>
      <c r="AE19" s="47">
        <f>M19+U19</f>
        <v>14</v>
      </c>
      <c r="AF19" s="82">
        <v>93.2</v>
      </c>
      <c r="AG19" s="48"/>
      <c r="AH19" s="101">
        <v>93.1</v>
      </c>
      <c r="AI19" s="99">
        <f>AD19+AF19+AG19</f>
        <v>1689.2</v>
      </c>
    </row>
    <row r="20" spans="1:35" ht="14.25">
      <c r="A20" s="3">
        <v>8</v>
      </c>
      <c r="B20" s="36">
        <v>130</v>
      </c>
      <c r="C20" s="100" t="s">
        <v>70</v>
      </c>
      <c r="D20" s="93" t="s">
        <v>71</v>
      </c>
      <c r="E20" s="94" t="s">
        <v>20</v>
      </c>
      <c r="F20" s="82">
        <v>89</v>
      </c>
      <c r="G20" s="83">
        <v>88</v>
      </c>
      <c r="H20" s="83">
        <v>85</v>
      </c>
      <c r="I20" s="83">
        <v>89</v>
      </c>
      <c r="J20" s="83">
        <v>85</v>
      </c>
      <c r="K20" s="83">
        <v>81</v>
      </c>
      <c r="L20" s="95">
        <f>SUM(F20:K20)</f>
        <v>517</v>
      </c>
      <c r="M20" s="96">
        <v>5</v>
      </c>
      <c r="N20" s="83">
        <v>88</v>
      </c>
      <c r="O20" s="83">
        <v>88</v>
      </c>
      <c r="P20" s="83">
        <v>90</v>
      </c>
      <c r="Q20" s="83">
        <v>91</v>
      </c>
      <c r="R20" s="83">
        <v>92</v>
      </c>
      <c r="S20" s="83">
        <v>89</v>
      </c>
      <c r="T20" s="97">
        <f>SUM(N20:S20)</f>
        <v>538</v>
      </c>
      <c r="U20" s="96">
        <v>7</v>
      </c>
      <c r="V20" s="83">
        <v>91</v>
      </c>
      <c r="W20" s="83">
        <v>94</v>
      </c>
      <c r="X20" s="83">
        <v>95</v>
      </c>
      <c r="Y20" s="83">
        <v>92</v>
      </c>
      <c r="Z20" s="83">
        <v>85</v>
      </c>
      <c r="AA20" s="47">
        <v>89</v>
      </c>
      <c r="AB20" s="97">
        <f>SUM(V20:AA20)</f>
        <v>546</v>
      </c>
      <c r="AC20" s="96">
        <v>10</v>
      </c>
      <c r="AD20" s="82">
        <f>AB20+T20+L20</f>
        <v>1601</v>
      </c>
      <c r="AE20" s="47">
        <f>M20+U20</f>
        <v>12</v>
      </c>
      <c r="AF20" s="82"/>
      <c r="AG20" s="48">
        <v>87.7</v>
      </c>
      <c r="AH20" s="101">
        <v>96.2</v>
      </c>
      <c r="AI20" s="99">
        <f>AD20+AF20+AG20</f>
        <v>1688.7</v>
      </c>
    </row>
    <row r="21" spans="1:36" ht="14.25">
      <c r="A21" s="3">
        <v>9</v>
      </c>
      <c r="B21" s="36">
        <v>53</v>
      </c>
      <c r="C21" s="100" t="s">
        <v>72</v>
      </c>
      <c r="D21" s="93" t="s">
        <v>73</v>
      </c>
      <c r="E21" s="94" t="s">
        <v>20</v>
      </c>
      <c r="F21" s="82">
        <v>91</v>
      </c>
      <c r="G21" s="83">
        <v>84</v>
      </c>
      <c r="H21" s="83">
        <v>90</v>
      </c>
      <c r="I21" s="83">
        <v>87</v>
      </c>
      <c r="J21" s="83">
        <v>88</v>
      </c>
      <c r="K21" s="83">
        <v>89</v>
      </c>
      <c r="L21" s="95">
        <f>SUM(F21:K21)</f>
        <v>529</v>
      </c>
      <c r="M21" s="96">
        <v>6</v>
      </c>
      <c r="N21" s="83">
        <v>87</v>
      </c>
      <c r="O21" s="83">
        <v>89</v>
      </c>
      <c r="P21" s="83">
        <v>90</v>
      </c>
      <c r="Q21" s="83">
        <v>85</v>
      </c>
      <c r="R21" s="83">
        <v>90</v>
      </c>
      <c r="S21" s="83">
        <v>89</v>
      </c>
      <c r="T21" s="97">
        <f>SUM(N21:S21)</f>
        <v>530</v>
      </c>
      <c r="U21" s="96">
        <v>3</v>
      </c>
      <c r="V21" s="83">
        <v>87</v>
      </c>
      <c r="W21" s="83">
        <v>88</v>
      </c>
      <c r="X21" s="83">
        <v>93</v>
      </c>
      <c r="Y21" s="83">
        <v>89</v>
      </c>
      <c r="Z21" s="83">
        <v>89</v>
      </c>
      <c r="AA21" s="47">
        <v>87</v>
      </c>
      <c r="AB21" s="97">
        <f>SUM(V21:AA21)</f>
        <v>533</v>
      </c>
      <c r="AC21" s="96">
        <v>3</v>
      </c>
      <c r="AD21" s="82">
        <f>AB21+T21+L21</f>
        <v>1592</v>
      </c>
      <c r="AE21" s="47">
        <f>M21+U21</f>
        <v>9</v>
      </c>
      <c r="AF21" s="82">
        <v>93.2</v>
      </c>
      <c r="AG21" s="48"/>
      <c r="AH21" s="101"/>
      <c r="AI21" s="99">
        <f>AD21+AF21+AG21</f>
        <v>1685.2</v>
      </c>
      <c r="AJ21" s="102" t="s">
        <v>74</v>
      </c>
    </row>
    <row r="22" spans="1:35" ht="14.25">
      <c r="A22" s="3">
        <v>10</v>
      </c>
      <c r="B22" s="36">
        <v>70</v>
      </c>
      <c r="C22" s="100" t="s">
        <v>75</v>
      </c>
      <c r="D22" s="93" t="s">
        <v>76</v>
      </c>
      <c r="E22" s="94" t="s">
        <v>20</v>
      </c>
      <c r="F22" s="82">
        <v>88</v>
      </c>
      <c r="G22" s="83">
        <v>88</v>
      </c>
      <c r="H22" s="83">
        <v>86</v>
      </c>
      <c r="I22" s="83">
        <v>89</v>
      </c>
      <c r="J22" s="83">
        <v>91</v>
      </c>
      <c r="K22" s="83">
        <v>82</v>
      </c>
      <c r="L22" s="95">
        <f>SUM(F22:K22)</f>
        <v>524</v>
      </c>
      <c r="M22" s="96">
        <v>6</v>
      </c>
      <c r="N22" s="83">
        <v>86</v>
      </c>
      <c r="O22" s="83">
        <v>91</v>
      </c>
      <c r="P22" s="83">
        <v>89</v>
      </c>
      <c r="Q22" s="83">
        <v>89</v>
      </c>
      <c r="R22" s="83">
        <v>90</v>
      </c>
      <c r="S22" s="83">
        <v>93</v>
      </c>
      <c r="T22" s="97">
        <f>SUM(N22:S22)</f>
        <v>538</v>
      </c>
      <c r="U22" s="96">
        <v>6</v>
      </c>
      <c r="V22" s="83">
        <v>86</v>
      </c>
      <c r="W22" s="83">
        <v>91</v>
      </c>
      <c r="X22" s="83">
        <v>92</v>
      </c>
      <c r="Y22" s="83">
        <v>89</v>
      </c>
      <c r="Z22" s="83">
        <v>88</v>
      </c>
      <c r="AA22" s="47">
        <v>83</v>
      </c>
      <c r="AB22" s="97">
        <f>SUM(V22:AA22)</f>
        <v>529</v>
      </c>
      <c r="AC22" s="96">
        <v>4</v>
      </c>
      <c r="AD22" s="82">
        <f>AB22+T22+L22</f>
        <v>1591</v>
      </c>
      <c r="AE22" s="47">
        <f>M22+U22</f>
        <v>12</v>
      </c>
      <c r="AF22" s="82"/>
      <c r="AG22" s="48">
        <v>85.3</v>
      </c>
      <c r="AH22" s="101"/>
      <c r="AI22" s="99">
        <f>AD22+AF22+AG22</f>
        <v>1676.3</v>
      </c>
    </row>
    <row r="23" spans="1:35" ht="14.25">
      <c r="A23" s="3">
        <v>11</v>
      </c>
      <c r="B23" s="36">
        <v>10</v>
      </c>
      <c r="C23" s="92" t="s">
        <v>77</v>
      </c>
      <c r="D23" s="93" t="s">
        <v>78</v>
      </c>
      <c r="E23" s="94" t="s">
        <v>37</v>
      </c>
      <c r="F23" s="82">
        <v>78</v>
      </c>
      <c r="G23" s="83">
        <v>90</v>
      </c>
      <c r="H23" s="83">
        <v>88</v>
      </c>
      <c r="I23" s="83">
        <v>89</v>
      </c>
      <c r="J23" s="83">
        <v>82</v>
      </c>
      <c r="K23" s="83">
        <v>87</v>
      </c>
      <c r="L23" s="95">
        <f>SUM(F23:K23)</f>
        <v>514</v>
      </c>
      <c r="M23" s="96">
        <v>3</v>
      </c>
      <c r="N23" s="83">
        <v>86</v>
      </c>
      <c r="O23" s="83">
        <v>88</v>
      </c>
      <c r="P23" s="83">
        <v>86</v>
      </c>
      <c r="Q23" s="83">
        <v>88</v>
      </c>
      <c r="R23" s="83">
        <v>84</v>
      </c>
      <c r="S23" s="83">
        <v>88</v>
      </c>
      <c r="T23" s="97">
        <f>SUM(N23:S23)</f>
        <v>520</v>
      </c>
      <c r="U23" s="96">
        <v>4</v>
      </c>
      <c r="V23" s="83">
        <v>79</v>
      </c>
      <c r="W23" s="83">
        <v>81</v>
      </c>
      <c r="X23" s="83">
        <v>88</v>
      </c>
      <c r="Y23" s="83">
        <v>90</v>
      </c>
      <c r="Z23" s="83">
        <v>86</v>
      </c>
      <c r="AA23" s="47">
        <v>86</v>
      </c>
      <c r="AB23" s="97">
        <f>SUM(V23:AA23)</f>
        <v>510</v>
      </c>
      <c r="AC23" s="96">
        <v>3</v>
      </c>
      <c r="AD23" s="82">
        <f>AB23+T23+L23</f>
        <v>1544</v>
      </c>
      <c r="AE23" s="47">
        <f>M23+U23</f>
        <v>7</v>
      </c>
      <c r="AF23" s="82"/>
      <c r="AG23" s="48"/>
      <c r="AH23" s="98"/>
      <c r="AI23" s="99">
        <f>AD23+AF23+AG23</f>
        <v>1544</v>
      </c>
    </row>
    <row r="24" spans="1:35" ht="14.25">
      <c r="A24" s="3">
        <v>12</v>
      </c>
      <c r="B24" s="36">
        <v>42</v>
      </c>
      <c r="C24" s="100" t="s">
        <v>79</v>
      </c>
      <c r="D24" s="93" t="s">
        <v>80</v>
      </c>
      <c r="E24" s="94" t="s">
        <v>20</v>
      </c>
      <c r="F24" s="82">
        <v>74</v>
      </c>
      <c r="G24" s="83">
        <v>80</v>
      </c>
      <c r="H24" s="83">
        <v>83</v>
      </c>
      <c r="I24" s="83">
        <v>90</v>
      </c>
      <c r="J24" s="83">
        <v>76</v>
      </c>
      <c r="K24" s="83">
        <v>81</v>
      </c>
      <c r="L24" s="95">
        <f>SUM(F24:K24)</f>
        <v>484</v>
      </c>
      <c r="M24" s="96">
        <v>3</v>
      </c>
      <c r="N24" s="83">
        <v>82</v>
      </c>
      <c r="O24" s="83">
        <v>87</v>
      </c>
      <c r="P24" s="83">
        <v>87</v>
      </c>
      <c r="Q24" s="83">
        <v>82</v>
      </c>
      <c r="R24" s="83">
        <v>85</v>
      </c>
      <c r="S24" s="83">
        <v>85</v>
      </c>
      <c r="T24" s="97">
        <f>SUM(N24:S24)</f>
        <v>508</v>
      </c>
      <c r="U24" s="96">
        <v>3</v>
      </c>
      <c r="V24" s="83">
        <v>82</v>
      </c>
      <c r="W24" s="83">
        <v>84</v>
      </c>
      <c r="X24" s="83">
        <v>88</v>
      </c>
      <c r="Y24" s="83">
        <v>87</v>
      </c>
      <c r="Z24" s="83">
        <v>87</v>
      </c>
      <c r="AA24" s="47">
        <v>84</v>
      </c>
      <c r="AB24" s="97">
        <f>SUM(V24:AA24)</f>
        <v>512</v>
      </c>
      <c r="AC24" s="96">
        <v>6</v>
      </c>
      <c r="AD24" s="82">
        <f>AB24+T24+L24</f>
        <v>1504</v>
      </c>
      <c r="AE24" s="47">
        <f>M24+U24</f>
        <v>6</v>
      </c>
      <c r="AF24" s="82"/>
      <c r="AG24" s="48"/>
      <c r="AH24" s="98"/>
      <c r="AI24" s="99">
        <f>AD24+AF24+AG24</f>
        <v>1504</v>
      </c>
    </row>
    <row r="25" spans="1:35" ht="14.25">
      <c r="A25" s="3">
        <v>13</v>
      </c>
      <c r="B25" s="36">
        <v>15</v>
      </c>
      <c r="C25" s="92" t="s">
        <v>81</v>
      </c>
      <c r="D25" s="93" t="s">
        <v>82</v>
      </c>
      <c r="E25" s="94" t="s">
        <v>37</v>
      </c>
      <c r="F25" s="82">
        <v>82</v>
      </c>
      <c r="G25" s="83">
        <v>80</v>
      </c>
      <c r="H25" s="83">
        <v>89</v>
      </c>
      <c r="I25" s="83">
        <v>84</v>
      </c>
      <c r="J25" s="83">
        <v>85</v>
      </c>
      <c r="K25" s="83">
        <v>82</v>
      </c>
      <c r="L25" s="95">
        <f>SUM(F25:K25)</f>
        <v>502</v>
      </c>
      <c r="M25" s="96">
        <v>3</v>
      </c>
      <c r="N25" s="83">
        <v>79</v>
      </c>
      <c r="O25" s="83">
        <v>77</v>
      </c>
      <c r="P25" s="83">
        <v>91</v>
      </c>
      <c r="Q25" s="83">
        <v>77</v>
      </c>
      <c r="R25" s="83">
        <v>80</v>
      </c>
      <c r="S25" s="83">
        <v>73</v>
      </c>
      <c r="T25" s="97">
        <f>SUM(N25:S25)</f>
        <v>477</v>
      </c>
      <c r="U25" s="96">
        <v>2</v>
      </c>
      <c r="V25" s="83">
        <v>89</v>
      </c>
      <c r="W25" s="83">
        <v>80</v>
      </c>
      <c r="X25" s="83">
        <v>83</v>
      </c>
      <c r="Y25" s="83">
        <v>79</v>
      </c>
      <c r="Z25" s="83">
        <v>85</v>
      </c>
      <c r="AA25" s="47">
        <v>86</v>
      </c>
      <c r="AB25" s="97">
        <f>SUM(V25:AA25)</f>
        <v>502</v>
      </c>
      <c r="AC25" s="96">
        <v>2</v>
      </c>
      <c r="AD25" s="82">
        <f>AB25+T25+L25</f>
        <v>1481</v>
      </c>
      <c r="AE25" s="47">
        <f>M25+U25</f>
        <v>5</v>
      </c>
      <c r="AF25" s="82"/>
      <c r="AG25" s="48"/>
      <c r="AH25" s="101"/>
      <c r="AI25" s="99">
        <f>AD25+AF25+AG25</f>
        <v>1481</v>
      </c>
    </row>
    <row r="26" spans="1:35" ht="14.25">
      <c r="A26" s="3">
        <v>14</v>
      </c>
      <c r="B26" s="103">
        <v>113</v>
      </c>
      <c r="C26" s="104" t="s">
        <v>83</v>
      </c>
      <c r="D26" s="105" t="s">
        <v>84</v>
      </c>
      <c r="E26" s="106" t="s">
        <v>20</v>
      </c>
      <c r="F26" s="82">
        <v>81</v>
      </c>
      <c r="G26" s="83">
        <v>66</v>
      </c>
      <c r="H26" s="83">
        <v>76</v>
      </c>
      <c r="I26" s="83">
        <v>67</v>
      </c>
      <c r="J26" s="83">
        <v>83</v>
      </c>
      <c r="K26" s="83">
        <v>74</v>
      </c>
      <c r="L26" s="107">
        <f>SUM(F26:K26)</f>
        <v>447</v>
      </c>
      <c r="M26" s="108">
        <v>1</v>
      </c>
      <c r="N26" s="83">
        <v>81</v>
      </c>
      <c r="O26" s="83">
        <v>73</v>
      </c>
      <c r="P26" s="83">
        <v>85</v>
      </c>
      <c r="Q26" s="83">
        <v>78</v>
      </c>
      <c r="R26" s="83">
        <v>69</v>
      </c>
      <c r="S26" s="83">
        <v>64</v>
      </c>
      <c r="T26" s="109">
        <f>SUM(N26:S26)</f>
        <v>450</v>
      </c>
      <c r="U26" s="108">
        <v>3</v>
      </c>
      <c r="V26" s="83">
        <v>82</v>
      </c>
      <c r="W26" s="83">
        <v>82</v>
      </c>
      <c r="X26" s="83">
        <v>74</v>
      </c>
      <c r="Y26" s="83">
        <v>79</v>
      </c>
      <c r="Z26" s="83">
        <v>78</v>
      </c>
      <c r="AA26" s="47">
        <v>76</v>
      </c>
      <c r="AB26" s="109">
        <f>SUM(V26:AA26)</f>
        <v>471</v>
      </c>
      <c r="AC26" s="108">
        <v>2</v>
      </c>
      <c r="AD26" s="110">
        <f>AB26+T26+L26</f>
        <v>1368</v>
      </c>
      <c r="AE26" s="62">
        <f>M26+U26</f>
        <v>4</v>
      </c>
      <c r="AF26" s="110"/>
      <c r="AG26" s="63"/>
      <c r="AH26" s="101"/>
      <c r="AI26" s="111">
        <f>AD26+AF26+AG26</f>
        <v>1368</v>
      </c>
    </row>
    <row r="27" spans="1:35" ht="11.25" customHeight="1">
      <c r="A27" s="3"/>
      <c r="AI27"/>
    </row>
    <row r="28" ht="11.25" customHeight="1"/>
  </sheetData>
  <mergeCells count="7">
    <mergeCell ref="A1:AF1"/>
    <mergeCell ref="A2:AF2"/>
    <mergeCell ref="A3:AF3"/>
    <mergeCell ref="A4:AF4"/>
    <mergeCell ref="T7:U7"/>
    <mergeCell ref="T8:U8"/>
    <mergeCell ref="T9:U9"/>
  </mergeCells>
  <printOptions horizontalCentered="1"/>
  <pageMargins left="0.25" right="0" top="0.75" bottom="0.5" header="0.5118055555555555" footer="0.5118055555555555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"/>
  <sheetViews>
    <sheetView workbookViewId="0" topLeftCell="A10">
      <selection activeCell="AF29" sqref="AF29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19.421875" style="0" customWidth="1"/>
    <col min="4" max="4" width="10.28125" style="0" customWidth="1"/>
    <col min="5" max="5" width="5.00390625" style="0" customWidth="1"/>
    <col min="6" max="8" width="0" style="4" hidden="1" customWidth="1"/>
    <col min="9" max="9" width="5.140625" style="4" customWidth="1"/>
    <col min="10" max="12" width="0" style="4" hidden="1" customWidth="1"/>
    <col min="13" max="13" width="5.421875" style="4" customWidth="1"/>
    <col min="14" max="14" width="5.140625" style="4" customWidth="1"/>
    <col min="15" max="17" width="0" style="4" hidden="1" customWidth="1"/>
    <col min="18" max="18" width="5.140625" style="4" customWidth="1"/>
    <col min="19" max="21" width="0" style="4" hidden="1" customWidth="1"/>
    <col min="22" max="22" width="5.421875" style="4" customWidth="1"/>
    <col min="23" max="23" width="5.140625" style="4" customWidth="1"/>
    <col min="24" max="26" width="0" style="4" hidden="1" customWidth="1"/>
    <col min="27" max="31" width="5.140625" style="4" customWidth="1"/>
    <col min="32" max="32" width="7.57421875" style="4" customWidth="1"/>
    <col min="33" max="33" width="11.140625" style="4" customWidth="1"/>
    <col min="34" max="36" width="9.7109375" style="4" customWidth="1"/>
    <col min="37" max="37" width="8.28125" style="4" customWidth="1"/>
    <col min="38" max="38" width="29.140625" style="0" customWidth="1"/>
  </cols>
  <sheetData>
    <row r="1" spans="1:39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9.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8" ht="14.25">
      <c r="A3" s="67" t="s">
        <v>85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9" ht="17.25">
      <c r="A4" s="5" t="s">
        <v>86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7.25">
      <c r="A6" s="6"/>
      <c r="B6" s="6"/>
      <c r="C6" s="6"/>
      <c r="D6" s="6"/>
      <c r="E6" s="6"/>
      <c r="AM6" s="7"/>
    </row>
    <row r="7" spans="1:39" s="8" customFormat="1" ht="14.25">
      <c r="A7" s="7" t="s">
        <v>3</v>
      </c>
      <c r="B7" s="7"/>
      <c r="C7" s="7"/>
      <c r="D7" s="7" t="s">
        <v>87</v>
      </c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67">
        <v>2126.5</v>
      </c>
      <c r="S7" s="67"/>
      <c r="T7" s="67"/>
      <c r="U7" s="67"/>
      <c r="V7" s="67"/>
      <c r="W7" s="67"/>
      <c r="AK7" s="112"/>
      <c r="AM7" s="7"/>
    </row>
    <row r="8" spans="1:39" s="8" customFormat="1" ht="14.25">
      <c r="A8" s="7" t="s">
        <v>4</v>
      </c>
      <c r="B8" s="7"/>
      <c r="C8" s="7"/>
      <c r="D8" s="7" t="s">
        <v>88</v>
      </c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7">
        <v>2123.5</v>
      </c>
      <c r="S8" s="67"/>
      <c r="T8" s="67"/>
      <c r="U8" s="67"/>
      <c r="V8" s="67"/>
      <c r="W8" s="67"/>
      <c r="AK8" s="112"/>
      <c r="AM8" s="7"/>
    </row>
    <row r="9" spans="1:39" s="8" customFormat="1" ht="14.25">
      <c r="A9" s="7" t="s">
        <v>5</v>
      </c>
      <c r="B9" s="7"/>
      <c r="C9" s="7"/>
      <c r="D9" s="7" t="s">
        <v>89</v>
      </c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67">
        <v>2118.7</v>
      </c>
      <c r="S9" s="67"/>
      <c r="T9" s="67"/>
      <c r="U9" s="67"/>
      <c r="V9" s="67"/>
      <c r="W9" s="67"/>
      <c r="AK9" s="112"/>
      <c r="AM9" s="7"/>
    </row>
    <row r="10" spans="1:39" s="8" customFormat="1" ht="14.25">
      <c r="A10" s="7"/>
      <c r="B10" s="7"/>
      <c r="C10" s="7"/>
      <c r="D10" s="7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AM10" s="7"/>
    </row>
    <row r="11" spans="1:21" s="8" customFormat="1" ht="14.25">
      <c r="A11" s="7"/>
      <c r="B11" s="7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38" ht="14.25">
      <c r="A12" s="3" t="s">
        <v>6</v>
      </c>
      <c r="B12" s="3" t="s">
        <v>7</v>
      </c>
      <c r="C12" s="7" t="s">
        <v>8</v>
      </c>
      <c r="D12" s="3" t="s">
        <v>9</v>
      </c>
      <c r="E12" s="3" t="s">
        <v>90</v>
      </c>
      <c r="F12" s="3">
        <v>1</v>
      </c>
      <c r="G12" s="3">
        <v>2</v>
      </c>
      <c r="H12" s="3">
        <v>3</v>
      </c>
      <c r="I12" s="3" t="s">
        <v>91</v>
      </c>
      <c r="J12" s="3">
        <v>1</v>
      </c>
      <c r="K12" s="3">
        <v>2</v>
      </c>
      <c r="L12" s="3">
        <v>3</v>
      </c>
      <c r="M12" s="3" t="s">
        <v>92</v>
      </c>
      <c r="N12" s="3" t="s">
        <v>13</v>
      </c>
      <c r="O12" s="3">
        <v>1</v>
      </c>
      <c r="P12" s="3">
        <v>2</v>
      </c>
      <c r="Q12" s="3">
        <v>3</v>
      </c>
      <c r="R12" s="3" t="s">
        <v>91</v>
      </c>
      <c r="S12" s="3">
        <v>1</v>
      </c>
      <c r="T12" s="3">
        <v>2</v>
      </c>
      <c r="U12" s="3">
        <v>3</v>
      </c>
      <c r="V12" s="3" t="s">
        <v>92</v>
      </c>
      <c r="W12" s="3" t="s">
        <v>14</v>
      </c>
      <c r="X12" s="3">
        <v>1</v>
      </c>
      <c r="Y12" s="3">
        <v>2</v>
      </c>
      <c r="Z12" s="3">
        <v>3</v>
      </c>
      <c r="AA12" s="3" t="s">
        <v>91</v>
      </c>
      <c r="AB12" s="3">
        <v>1</v>
      </c>
      <c r="AC12" s="3">
        <v>2</v>
      </c>
      <c r="AD12" s="3">
        <v>3</v>
      </c>
      <c r="AE12" s="3" t="s">
        <v>92</v>
      </c>
      <c r="AF12" s="3" t="s">
        <v>52</v>
      </c>
      <c r="AG12" s="3" t="s">
        <v>93</v>
      </c>
      <c r="AH12" s="3" t="s">
        <v>16</v>
      </c>
      <c r="AI12" s="3" t="s">
        <v>94</v>
      </c>
      <c r="AJ12" s="3" t="s">
        <v>95</v>
      </c>
      <c r="AK12" s="3" t="s">
        <v>15</v>
      </c>
      <c r="AL12" s="3" t="s">
        <v>96</v>
      </c>
    </row>
    <row r="13" spans="1:38" ht="17.25" customHeight="1">
      <c r="A13" s="4">
        <v>1</v>
      </c>
      <c r="B13" s="113">
        <v>87</v>
      </c>
      <c r="C13" s="114" t="s">
        <v>97</v>
      </c>
      <c r="D13" s="70" t="s">
        <v>98</v>
      </c>
      <c r="E13" s="115" t="s">
        <v>20</v>
      </c>
      <c r="F13" s="88">
        <v>98</v>
      </c>
      <c r="G13" s="86">
        <v>100</v>
      </c>
      <c r="H13" s="86">
        <v>88</v>
      </c>
      <c r="I13" s="116">
        <f>SUM(F13:H13)</f>
        <v>286</v>
      </c>
      <c r="J13" s="116">
        <v>98</v>
      </c>
      <c r="K13" s="116">
        <v>96</v>
      </c>
      <c r="L13" s="116">
        <v>89</v>
      </c>
      <c r="M13" s="85">
        <f>SUM(J13:L13)</f>
        <v>283</v>
      </c>
      <c r="N13" s="16">
        <f>M13+I13</f>
        <v>569</v>
      </c>
      <c r="O13" s="88">
        <v>99</v>
      </c>
      <c r="P13" s="86">
        <v>96</v>
      </c>
      <c r="Q13" s="86">
        <v>97</v>
      </c>
      <c r="R13" s="116">
        <f>SUM(O13:Q13)</f>
        <v>292</v>
      </c>
      <c r="S13" s="116">
        <v>99</v>
      </c>
      <c r="T13" s="116">
        <v>97</v>
      </c>
      <c r="U13" s="116">
        <v>96</v>
      </c>
      <c r="V13" s="85">
        <f>SUM(S13:U13)</f>
        <v>292</v>
      </c>
      <c r="W13" s="19">
        <f>V13+R13</f>
        <v>584</v>
      </c>
      <c r="X13" s="88">
        <v>100</v>
      </c>
      <c r="Y13" s="86">
        <v>96</v>
      </c>
      <c r="Z13" s="86">
        <v>93</v>
      </c>
      <c r="AA13" s="116">
        <f>SUM(X13:Z13)</f>
        <v>289</v>
      </c>
      <c r="AB13" s="116">
        <v>100</v>
      </c>
      <c r="AC13" s="116">
        <v>98</v>
      </c>
      <c r="AD13" s="116">
        <v>93</v>
      </c>
      <c r="AE13" s="85">
        <f>SUM(AB13:AD13)</f>
        <v>291</v>
      </c>
      <c r="AF13" s="19">
        <f>AE13+AA13</f>
        <v>580</v>
      </c>
      <c r="AG13" s="28">
        <f>AF13+W13+N13</f>
        <v>1733</v>
      </c>
      <c r="AH13" s="34">
        <v>194.5</v>
      </c>
      <c r="AI13" s="89">
        <v>193.6</v>
      </c>
      <c r="AJ13" s="89">
        <v>199</v>
      </c>
      <c r="AK13" s="117">
        <f>SUM(AG13:AI13)</f>
        <v>2121.1</v>
      </c>
      <c r="AL13" s="118">
        <f>AG13+AH13+AJ13</f>
        <v>2126.5</v>
      </c>
    </row>
    <row r="14" spans="1:38" ht="17.25" customHeight="1">
      <c r="A14" s="4">
        <v>2</v>
      </c>
      <c r="B14" s="113">
        <v>75</v>
      </c>
      <c r="C14" s="119" t="s">
        <v>99</v>
      </c>
      <c r="D14" s="67" t="s">
        <v>100</v>
      </c>
      <c r="E14" s="120" t="s">
        <v>20</v>
      </c>
      <c r="F14" s="82">
        <v>98</v>
      </c>
      <c r="G14" s="83">
        <v>98</v>
      </c>
      <c r="H14" s="83">
        <v>93</v>
      </c>
      <c r="I14" s="121">
        <f>SUM(F14:H14)</f>
        <v>289</v>
      </c>
      <c r="J14" s="121">
        <v>97</v>
      </c>
      <c r="K14" s="121">
        <v>94</v>
      </c>
      <c r="L14" s="121">
        <v>92</v>
      </c>
      <c r="M14" s="96">
        <f>SUM(J14:L14)</f>
        <v>283</v>
      </c>
      <c r="N14" s="78">
        <f>M14+I14</f>
        <v>572</v>
      </c>
      <c r="O14" s="82">
        <v>99</v>
      </c>
      <c r="P14" s="83">
        <v>95</v>
      </c>
      <c r="Q14" s="83">
        <v>96</v>
      </c>
      <c r="R14" s="121">
        <f>SUM(O14:Q14)</f>
        <v>290</v>
      </c>
      <c r="S14" s="121">
        <v>98</v>
      </c>
      <c r="T14" s="121">
        <v>99</v>
      </c>
      <c r="U14" s="121">
        <v>93</v>
      </c>
      <c r="V14" s="96">
        <f>SUM(S14:U14)</f>
        <v>290</v>
      </c>
      <c r="W14" s="122">
        <f>V14+R14</f>
        <v>580</v>
      </c>
      <c r="X14" s="82">
        <v>98</v>
      </c>
      <c r="Y14" s="83">
        <v>100</v>
      </c>
      <c r="Z14" s="83">
        <v>92</v>
      </c>
      <c r="AA14" s="121">
        <f>SUM(X14:Z14)</f>
        <v>290</v>
      </c>
      <c r="AB14" s="121">
        <v>96</v>
      </c>
      <c r="AC14" s="121">
        <v>96</v>
      </c>
      <c r="AD14" s="121">
        <v>95</v>
      </c>
      <c r="AE14" s="96">
        <f>SUM(AB14:AD14)</f>
        <v>287</v>
      </c>
      <c r="AF14" s="122">
        <f>AE14+AA14</f>
        <v>577</v>
      </c>
      <c r="AG14" s="43">
        <f>AF14+W14+N14</f>
        <v>1729</v>
      </c>
      <c r="AH14" s="48">
        <f>185.5+10</f>
        <v>195.5</v>
      </c>
      <c r="AI14" s="123">
        <v>195</v>
      </c>
      <c r="AJ14" s="123">
        <v>199</v>
      </c>
      <c r="AK14" s="124">
        <f>SUM(AG14:AI14)</f>
        <v>2119.5</v>
      </c>
      <c r="AL14" s="118">
        <f>AG14+AH14+AJ14</f>
        <v>2123.5</v>
      </c>
    </row>
    <row r="15" spans="1:38" ht="17.25" customHeight="1">
      <c r="A15" s="4">
        <v>3</v>
      </c>
      <c r="B15" s="113">
        <v>28</v>
      </c>
      <c r="C15" s="119" t="s">
        <v>101</v>
      </c>
      <c r="D15" s="67" t="s">
        <v>102</v>
      </c>
      <c r="E15" s="120" t="s">
        <v>20</v>
      </c>
      <c r="F15" s="82">
        <v>96</v>
      </c>
      <c r="G15" s="83">
        <v>93</v>
      </c>
      <c r="H15" s="83">
        <v>95</v>
      </c>
      <c r="I15" s="121">
        <f>SUM(F15:H15)</f>
        <v>284</v>
      </c>
      <c r="J15" s="121">
        <v>97</v>
      </c>
      <c r="K15" s="121">
        <v>94</v>
      </c>
      <c r="L15" s="121">
        <v>95</v>
      </c>
      <c r="M15" s="96">
        <f>SUM(J15:L15)</f>
        <v>286</v>
      </c>
      <c r="N15" s="78">
        <f>M15+I15</f>
        <v>570</v>
      </c>
      <c r="O15" s="82">
        <v>98</v>
      </c>
      <c r="P15" s="83">
        <v>98</v>
      </c>
      <c r="Q15" s="83">
        <v>95</v>
      </c>
      <c r="R15" s="121">
        <f>SUM(O15:Q15)</f>
        <v>291</v>
      </c>
      <c r="S15" s="121">
        <v>96</v>
      </c>
      <c r="T15" s="121">
        <v>95</v>
      </c>
      <c r="U15" s="121">
        <v>95</v>
      </c>
      <c r="V15" s="96">
        <f>SUM(S15:U15)</f>
        <v>286</v>
      </c>
      <c r="W15" s="122">
        <f>V15+R15</f>
        <v>577</v>
      </c>
      <c r="X15" s="82">
        <v>98</v>
      </c>
      <c r="Y15" s="83">
        <v>96</v>
      </c>
      <c r="Z15" s="83">
        <v>95</v>
      </c>
      <c r="AA15" s="121">
        <f>SUM(X15:Z15)</f>
        <v>289</v>
      </c>
      <c r="AB15" s="121">
        <v>99</v>
      </c>
      <c r="AC15" s="121">
        <v>95</v>
      </c>
      <c r="AD15" s="121">
        <v>96</v>
      </c>
      <c r="AE15" s="96">
        <f>SUM(AB15:AD15)</f>
        <v>290</v>
      </c>
      <c r="AF15" s="122">
        <f>AE15+AA15</f>
        <v>579</v>
      </c>
      <c r="AG15" s="43">
        <f>AF15+W15+N15</f>
        <v>1726</v>
      </c>
      <c r="AH15" s="48">
        <f>185.9+9.1</f>
        <v>195</v>
      </c>
      <c r="AI15" s="123">
        <v>191</v>
      </c>
      <c r="AJ15" s="123">
        <v>197.7</v>
      </c>
      <c r="AK15" s="124">
        <f>SUM(AG15:AI15)</f>
        <v>2112</v>
      </c>
      <c r="AL15" s="118">
        <f>AG15+AH15+AJ15</f>
        <v>2118.7</v>
      </c>
    </row>
    <row r="16" spans="1:38" ht="17.25" customHeight="1">
      <c r="A16" s="4">
        <v>4</v>
      </c>
      <c r="B16" s="113">
        <v>84</v>
      </c>
      <c r="C16" s="125" t="s">
        <v>103</v>
      </c>
      <c r="D16" s="67" t="s">
        <v>104</v>
      </c>
      <c r="E16" s="120" t="s">
        <v>20</v>
      </c>
      <c r="F16" s="82">
        <v>96</v>
      </c>
      <c r="G16" s="83">
        <v>95</v>
      </c>
      <c r="H16" s="83">
        <v>91</v>
      </c>
      <c r="I16" s="121">
        <f>SUM(F16:H16)</f>
        <v>282</v>
      </c>
      <c r="J16" s="121">
        <v>96</v>
      </c>
      <c r="K16" s="121">
        <v>97</v>
      </c>
      <c r="L16" s="121">
        <v>94</v>
      </c>
      <c r="M16" s="96">
        <f>SUM(J16:L16)</f>
        <v>287</v>
      </c>
      <c r="N16" s="78">
        <f>M16+I16</f>
        <v>569</v>
      </c>
      <c r="O16" s="82">
        <v>97</v>
      </c>
      <c r="P16" s="83">
        <v>99</v>
      </c>
      <c r="Q16" s="83">
        <v>96</v>
      </c>
      <c r="R16" s="121">
        <f>SUM(O16:Q16)</f>
        <v>292</v>
      </c>
      <c r="S16" s="121">
        <v>98</v>
      </c>
      <c r="T16" s="121">
        <v>93</v>
      </c>
      <c r="U16" s="121">
        <v>92</v>
      </c>
      <c r="V16" s="96">
        <f>SUM(S16:U16)</f>
        <v>283</v>
      </c>
      <c r="W16" s="122">
        <f>V16+R16</f>
        <v>575</v>
      </c>
      <c r="X16" s="82">
        <v>97</v>
      </c>
      <c r="Y16" s="83">
        <v>99</v>
      </c>
      <c r="Z16" s="83">
        <v>92</v>
      </c>
      <c r="AA16" s="121">
        <f>SUM(X16:Z16)</f>
        <v>288</v>
      </c>
      <c r="AB16" s="121">
        <v>97</v>
      </c>
      <c r="AC16" s="121">
        <v>94</v>
      </c>
      <c r="AD16" s="121">
        <v>93</v>
      </c>
      <c r="AE16" s="96">
        <f>SUM(AB16:AD16)</f>
        <v>284</v>
      </c>
      <c r="AF16" s="122">
        <f>AE16+AA16</f>
        <v>572</v>
      </c>
      <c r="AG16" s="43">
        <f>AF16+W16+N16</f>
        <v>1716</v>
      </c>
      <c r="AH16" s="48">
        <v>194</v>
      </c>
      <c r="AI16" s="123">
        <v>195.5</v>
      </c>
      <c r="AJ16" s="123">
        <v>188.3</v>
      </c>
      <c r="AK16" s="124">
        <f>SUM(AG16:AI16)</f>
        <v>2105.5</v>
      </c>
      <c r="AL16" s="118">
        <f>AG16+AH16+AI16</f>
        <v>2105.5</v>
      </c>
    </row>
    <row r="17" spans="1:38" ht="17.25" customHeight="1">
      <c r="A17" s="4">
        <v>5</v>
      </c>
      <c r="B17" s="113">
        <v>35</v>
      </c>
      <c r="C17" s="126" t="s">
        <v>105</v>
      </c>
      <c r="D17" s="67" t="s">
        <v>61</v>
      </c>
      <c r="E17" s="120" t="s">
        <v>20</v>
      </c>
      <c r="F17" s="82">
        <v>96</v>
      </c>
      <c r="G17" s="83">
        <v>96</v>
      </c>
      <c r="H17" s="83">
        <v>90</v>
      </c>
      <c r="I17" s="121">
        <f>SUM(F17:H17)</f>
        <v>282</v>
      </c>
      <c r="J17" s="121">
        <v>96</v>
      </c>
      <c r="K17" s="121">
        <v>97</v>
      </c>
      <c r="L17" s="121">
        <v>89</v>
      </c>
      <c r="M17" s="96">
        <f>SUM(J17:L17)</f>
        <v>282</v>
      </c>
      <c r="N17" s="78">
        <f>M17+I17</f>
        <v>564</v>
      </c>
      <c r="O17" s="82">
        <v>97</v>
      </c>
      <c r="P17" s="83">
        <v>98</v>
      </c>
      <c r="Q17" s="83">
        <v>92</v>
      </c>
      <c r="R17" s="121">
        <f>SUM(O17:Q17)</f>
        <v>287</v>
      </c>
      <c r="S17" s="121">
        <v>94</v>
      </c>
      <c r="T17" s="121">
        <v>97</v>
      </c>
      <c r="U17" s="121">
        <v>85</v>
      </c>
      <c r="V17" s="96">
        <f>SUM(S17:U17)</f>
        <v>276</v>
      </c>
      <c r="W17" s="122">
        <f>V17+R17</f>
        <v>563</v>
      </c>
      <c r="X17" s="82">
        <v>97</v>
      </c>
      <c r="Y17" s="83">
        <v>94</v>
      </c>
      <c r="Z17" s="83">
        <v>92</v>
      </c>
      <c r="AA17" s="121">
        <f>SUM(X17:Z17)</f>
        <v>283</v>
      </c>
      <c r="AB17" s="121">
        <v>98</v>
      </c>
      <c r="AC17" s="121">
        <v>96</v>
      </c>
      <c r="AD17" s="121">
        <v>90</v>
      </c>
      <c r="AE17" s="96">
        <f>SUM(AB17:AD17)</f>
        <v>284</v>
      </c>
      <c r="AF17" s="122">
        <f>AE17+AA17</f>
        <v>567</v>
      </c>
      <c r="AG17" s="43">
        <f>AF17+W17+N17</f>
        <v>1694</v>
      </c>
      <c r="AH17" s="48">
        <v>186.9</v>
      </c>
      <c r="AI17" s="123">
        <v>195.6</v>
      </c>
      <c r="AJ17" s="123">
        <v>188.6</v>
      </c>
      <c r="AK17" s="124">
        <f>SUM(AG17:AI17)</f>
        <v>2076.5</v>
      </c>
      <c r="AL17" s="118">
        <f>AG17+AI17+AJ17</f>
        <v>2078.2</v>
      </c>
    </row>
    <row r="18" spans="1:38" ht="17.25" customHeight="1">
      <c r="A18" s="4">
        <v>6</v>
      </c>
      <c r="B18" s="113">
        <v>65</v>
      </c>
      <c r="C18" s="126" t="s">
        <v>106</v>
      </c>
      <c r="D18" s="67" t="s">
        <v>107</v>
      </c>
      <c r="E18" s="120" t="s">
        <v>20</v>
      </c>
      <c r="F18" s="82">
        <v>90</v>
      </c>
      <c r="G18" s="83">
        <v>78</v>
      </c>
      <c r="H18" s="83">
        <v>79</v>
      </c>
      <c r="I18" s="121">
        <f>SUM(F18:H18)</f>
        <v>247</v>
      </c>
      <c r="J18" s="121">
        <v>90</v>
      </c>
      <c r="K18" s="121">
        <v>93</v>
      </c>
      <c r="L18" s="121">
        <v>80</v>
      </c>
      <c r="M18" s="96">
        <f>SUM(J18:L18)</f>
        <v>263</v>
      </c>
      <c r="N18" s="78">
        <f>M18+I18</f>
        <v>510</v>
      </c>
      <c r="O18" s="82">
        <v>96</v>
      </c>
      <c r="P18" s="83">
        <v>76</v>
      </c>
      <c r="Q18" s="83">
        <v>90</v>
      </c>
      <c r="R18" s="121">
        <f>SUM(O18:Q18)</f>
        <v>262</v>
      </c>
      <c r="S18" s="121">
        <v>93</v>
      </c>
      <c r="T18" s="121">
        <v>94</v>
      </c>
      <c r="U18" s="121">
        <v>84</v>
      </c>
      <c r="V18" s="96">
        <f>SUM(S18:U18)</f>
        <v>271</v>
      </c>
      <c r="W18" s="122">
        <f>V18+R18</f>
        <v>533</v>
      </c>
      <c r="X18" s="82">
        <v>92</v>
      </c>
      <c r="Y18" s="83">
        <v>86</v>
      </c>
      <c r="Z18" s="83">
        <v>86</v>
      </c>
      <c r="AA18" s="121">
        <f>SUM(X18:Z18)</f>
        <v>264</v>
      </c>
      <c r="AB18" s="121">
        <v>87</v>
      </c>
      <c r="AC18" s="121">
        <v>92</v>
      </c>
      <c r="AD18" s="121">
        <v>85</v>
      </c>
      <c r="AE18" s="96">
        <f>SUM(AB18:AD18)</f>
        <v>264</v>
      </c>
      <c r="AF18" s="122">
        <f>AE18+AA18</f>
        <v>528</v>
      </c>
      <c r="AG18" s="43">
        <f>AF18+W18+N18</f>
        <v>1571</v>
      </c>
      <c r="AH18" s="48"/>
      <c r="AI18" s="123">
        <v>173.9</v>
      </c>
      <c r="AJ18" s="123">
        <v>183.9</v>
      </c>
      <c r="AK18" s="124">
        <f>SUM(AG18:AI18)</f>
        <v>1744.9</v>
      </c>
      <c r="AL18" s="118">
        <f>AG18+AI18+AJ18</f>
        <v>1928.8000000000002</v>
      </c>
    </row>
    <row r="19" spans="1:38" ht="17.25" customHeight="1">
      <c r="A19" s="4">
        <v>7</v>
      </c>
      <c r="B19" s="113">
        <v>27</v>
      </c>
      <c r="C19" s="126" t="s">
        <v>108</v>
      </c>
      <c r="D19" s="67" t="s">
        <v>109</v>
      </c>
      <c r="E19" s="120" t="s">
        <v>20</v>
      </c>
      <c r="F19" s="82">
        <v>92</v>
      </c>
      <c r="G19" s="83">
        <v>91</v>
      </c>
      <c r="H19" s="83">
        <v>73</v>
      </c>
      <c r="I19" s="121">
        <f>SUM(F19:H19)</f>
        <v>256</v>
      </c>
      <c r="J19" s="121">
        <v>95</v>
      </c>
      <c r="K19" s="121">
        <v>92</v>
      </c>
      <c r="L19" s="121">
        <v>90</v>
      </c>
      <c r="M19" s="96">
        <f>SUM(J19:L19)</f>
        <v>277</v>
      </c>
      <c r="N19" s="78">
        <f>M19+I19</f>
        <v>533</v>
      </c>
      <c r="O19" s="82">
        <v>90</v>
      </c>
      <c r="P19" s="83">
        <v>87</v>
      </c>
      <c r="Q19" s="83">
        <v>84</v>
      </c>
      <c r="R19" s="121">
        <f>SUM(O19:Q19)</f>
        <v>261</v>
      </c>
      <c r="S19" s="121">
        <v>86</v>
      </c>
      <c r="T19" s="121">
        <v>92</v>
      </c>
      <c r="U19" s="121">
        <v>92</v>
      </c>
      <c r="V19" s="96">
        <f>SUM(S19:U19)</f>
        <v>270</v>
      </c>
      <c r="W19" s="122">
        <f>V19+R19</f>
        <v>531</v>
      </c>
      <c r="X19" s="82">
        <v>98</v>
      </c>
      <c r="Y19" s="83">
        <v>90</v>
      </c>
      <c r="Z19" s="83">
        <v>72</v>
      </c>
      <c r="AA19" s="121">
        <f>SUM(X19:Z19)</f>
        <v>260</v>
      </c>
      <c r="AB19" s="121">
        <v>96</v>
      </c>
      <c r="AC19" s="121">
        <v>92</v>
      </c>
      <c r="AD19" s="121">
        <v>78</v>
      </c>
      <c r="AE19" s="96">
        <f>SUM(AB19:AD19)</f>
        <v>266</v>
      </c>
      <c r="AF19" s="122">
        <f>AE19+AA19</f>
        <v>526</v>
      </c>
      <c r="AG19" s="43">
        <f>AF19+W19+N19</f>
        <v>1590</v>
      </c>
      <c r="AH19" s="48">
        <v>159</v>
      </c>
      <c r="AI19" s="123"/>
      <c r="AJ19" s="123"/>
      <c r="AK19" s="124">
        <f>SUM(AG19:AI19)</f>
        <v>1749</v>
      </c>
      <c r="AL19" s="118">
        <f>AG19+AH19</f>
        <v>1749</v>
      </c>
    </row>
    <row r="20" spans="1:37" ht="17.25" customHeight="1">
      <c r="A20" s="4">
        <v>8</v>
      </c>
      <c r="B20" s="113">
        <v>94</v>
      </c>
      <c r="C20" s="126" t="s">
        <v>110</v>
      </c>
      <c r="D20" s="67" t="s">
        <v>111</v>
      </c>
      <c r="E20" s="120" t="s">
        <v>20</v>
      </c>
      <c r="F20" s="82">
        <v>91</v>
      </c>
      <c r="G20" s="83">
        <v>91</v>
      </c>
      <c r="H20" s="83">
        <v>79</v>
      </c>
      <c r="I20" s="121">
        <f>SUM(F20:H20)</f>
        <v>261</v>
      </c>
      <c r="J20" s="121">
        <v>91</v>
      </c>
      <c r="K20" s="121">
        <v>91</v>
      </c>
      <c r="L20" s="121">
        <v>85</v>
      </c>
      <c r="M20" s="96">
        <f>SUM(J20:L20)</f>
        <v>267</v>
      </c>
      <c r="N20" s="78">
        <f>M20+I20</f>
        <v>528</v>
      </c>
      <c r="O20" s="82">
        <v>91</v>
      </c>
      <c r="P20" s="83">
        <v>80</v>
      </c>
      <c r="Q20" s="83">
        <v>74</v>
      </c>
      <c r="R20" s="121">
        <f>SUM(O20:Q20)</f>
        <v>245</v>
      </c>
      <c r="S20" s="121">
        <v>87</v>
      </c>
      <c r="T20" s="121">
        <v>87</v>
      </c>
      <c r="U20" s="121">
        <v>89</v>
      </c>
      <c r="V20" s="96">
        <f>SUM(S20:U20)</f>
        <v>263</v>
      </c>
      <c r="W20" s="122">
        <f>V20+R20</f>
        <v>508</v>
      </c>
      <c r="X20" s="82">
        <v>90</v>
      </c>
      <c r="Y20" s="83">
        <v>92</v>
      </c>
      <c r="Z20" s="83">
        <v>80</v>
      </c>
      <c r="AA20" s="121">
        <f>SUM(X20:Z20)</f>
        <v>262</v>
      </c>
      <c r="AB20" s="121">
        <v>90</v>
      </c>
      <c r="AC20" s="121">
        <v>86</v>
      </c>
      <c r="AD20" s="121">
        <v>81</v>
      </c>
      <c r="AE20" s="96">
        <f>SUM(AB20:AD20)</f>
        <v>257</v>
      </c>
      <c r="AF20" s="122">
        <f>AE20+AA20</f>
        <v>519</v>
      </c>
      <c r="AG20" s="43">
        <f>AF20+W20+N20</f>
        <v>1555</v>
      </c>
      <c r="AH20" s="48"/>
      <c r="AI20" s="123"/>
      <c r="AJ20" s="123"/>
      <c r="AK20" s="124">
        <f>SUM(AG20:AI20)</f>
        <v>1555</v>
      </c>
    </row>
    <row r="21" spans="1:37" ht="17.25" customHeight="1">
      <c r="A21" s="4">
        <v>9</v>
      </c>
      <c r="B21" s="127">
        <v>56</v>
      </c>
      <c r="C21" s="126" t="s">
        <v>112</v>
      </c>
      <c r="D21" s="128" t="s">
        <v>80</v>
      </c>
      <c r="E21" s="120" t="s">
        <v>20</v>
      </c>
      <c r="F21" s="82">
        <v>88</v>
      </c>
      <c r="G21" s="83">
        <v>83</v>
      </c>
      <c r="H21" s="83">
        <v>88</v>
      </c>
      <c r="I21" s="121">
        <f>SUM(F21:H21)</f>
        <v>259</v>
      </c>
      <c r="J21" s="121">
        <v>93</v>
      </c>
      <c r="K21" s="121">
        <v>81</v>
      </c>
      <c r="L21" s="121">
        <v>77</v>
      </c>
      <c r="M21" s="96">
        <f>SUM(J21:L21)</f>
        <v>251</v>
      </c>
      <c r="N21" s="78">
        <f>M21+I21</f>
        <v>510</v>
      </c>
      <c r="O21" s="82">
        <v>93</v>
      </c>
      <c r="P21" s="83">
        <v>87</v>
      </c>
      <c r="Q21" s="83">
        <v>82</v>
      </c>
      <c r="R21" s="121">
        <f>SUM(O21:Q21)</f>
        <v>262</v>
      </c>
      <c r="S21" s="121">
        <v>88</v>
      </c>
      <c r="T21" s="121">
        <v>83</v>
      </c>
      <c r="U21" s="121">
        <v>79</v>
      </c>
      <c r="V21" s="96">
        <f>SUM(S21:U21)</f>
        <v>250</v>
      </c>
      <c r="W21" s="122">
        <f>V21+R21</f>
        <v>512</v>
      </c>
      <c r="X21" s="82">
        <v>91</v>
      </c>
      <c r="Y21" s="83">
        <v>88</v>
      </c>
      <c r="Z21" s="83">
        <v>86</v>
      </c>
      <c r="AA21" s="121">
        <f>SUM(X21:Z21)</f>
        <v>265</v>
      </c>
      <c r="AB21" s="121">
        <v>90</v>
      </c>
      <c r="AC21" s="121">
        <v>87</v>
      </c>
      <c r="AD21" s="121">
        <v>79</v>
      </c>
      <c r="AE21" s="96">
        <f>SUM(AB21:AD21)</f>
        <v>256</v>
      </c>
      <c r="AF21" s="122">
        <f>AE21+AA21</f>
        <v>521</v>
      </c>
      <c r="AG21" s="43">
        <f>AF21+W21+N21</f>
        <v>1543</v>
      </c>
      <c r="AH21" s="47"/>
      <c r="AI21" s="82"/>
      <c r="AJ21" s="82"/>
      <c r="AK21" s="124">
        <f>SUM(AG21:AI21)</f>
        <v>1543</v>
      </c>
    </row>
    <row r="22" spans="1:37" ht="17.25" customHeight="1">
      <c r="A22" s="4">
        <v>10</v>
      </c>
      <c r="B22" s="127">
        <v>121</v>
      </c>
      <c r="C22" s="126" t="s">
        <v>113</v>
      </c>
      <c r="D22" s="128" t="s">
        <v>114</v>
      </c>
      <c r="E22" s="120" t="s">
        <v>74</v>
      </c>
      <c r="F22" s="82">
        <v>95</v>
      </c>
      <c r="G22" s="83">
        <v>89</v>
      </c>
      <c r="H22" s="83">
        <v>91</v>
      </c>
      <c r="I22" s="121">
        <f>SUM(F22:H22)</f>
        <v>275</v>
      </c>
      <c r="J22" s="121">
        <v>98</v>
      </c>
      <c r="K22" s="121">
        <v>91</v>
      </c>
      <c r="L22" s="121">
        <v>81</v>
      </c>
      <c r="M22" s="96">
        <f>SUM(J22:L22)</f>
        <v>270</v>
      </c>
      <c r="N22" s="78">
        <f>M22+I22</f>
        <v>545</v>
      </c>
      <c r="O22" s="82">
        <v>96</v>
      </c>
      <c r="P22" s="83">
        <v>92</v>
      </c>
      <c r="Q22" s="83">
        <v>88</v>
      </c>
      <c r="R22" s="121">
        <f>SUM(O22:Q22)</f>
        <v>276</v>
      </c>
      <c r="S22" s="121">
        <v>92</v>
      </c>
      <c r="T22" s="121">
        <v>96</v>
      </c>
      <c r="U22" s="121">
        <v>92</v>
      </c>
      <c r="V22" s="96">
        <f>SUM(S22:U22)</f>
        <v>280</v>
      </c>
      <c r="W22" s="122">
        <f>V22+R22</f>
        <v>556</v>
      </c>
      <c r="X22" s="82">
        <v>96</v>
      </c>
      <c r="Y22" s="83">
        <v>96</v>
      </c>
      <c r="Z22" s="83">
        <v>95</v>
      </c>
      <c r="AA22" s="121">
        <f>SUM(X22:Z22)</f>
        <v>287</v>
      </c>
      <c r="AB22" s="121">
        <v>98</v>
      </c>
      <c r="AC22" s="121">
        <v>98</v>
      </c>
      <c r="AD22" s="121">
        <v>88</v>
      </c>
      <c r="AE22" s="96">
        <f>SUM(AB22:AD22)</f>
        <v>284</v>
      </c>
      <c r="AF22" s="122">
        <f>AE22+AA22</f>
        <v>571</v>
      </c>
      <c r="AG22" s="43">
        <f>AF22+W22+N22</f>
        <v>1672</v>
      </c>
      <c r="AH22" s="47"/>
      <c r="AI22" s="82"/>
      <c r="AJ22" s="82"/>
      <c r="AK22" s="124">
        <f>SUM(AG22:AI22)</f>
        <v>1672</v>
      </c>
    </row>
    <row r="23" spans="1:37" ht="17.25" customHeight="1">
      <c r="A23" s="4">
        <v>11</v>
      </c>
      <c r="B23" s="127">
        <v>17</v>
      </c>
      <c r="C23" s="126" t="s">
        <v>115</v>
      </c>
      <c r="D23" s="128" t="s">
        <v>116</v>
      </c>
      <c r="E23" s="120" t="s">
        <v>37</v>
      </c>
      <c r="F23" s="82">
        <v>95</v>
      </c>
      <c r="G23" s="83">
        <v>92</v>
      </c>
      <c r="H23" s="83">
        <v>84</v>
      </c>
      <c r="I23" s="121">
        <f>SUM(F23:H23)</f>
        <v>271</v>
      </c>
      <c r="J23" s="121">
        <v>94</v>
      </c>
      <c r="K23" s="121">
        <v>90</v>
      </c>
      <c r="L23" s="121">
        <v>76</v>
      </c>
      <c r="M23" s="96">
        <f>SUM(J23:L23)</f>
        <v>260</v>
      </c>
      <c r="N23" s="78">
        <f>M23+I23</f>
        <v>531</v>
      </c>
      <c r="O23" s="82">
        <v>94</v>
      </c>
      <c r="P23" s="83">
        <v>92</v>
      </c>
      <c r="Q23" s="83">
        <v>86</v>
      </c>
      <c r="R23" s="121">
        <f>SUM(O23:Q23)</f>
        <v>272</v>
      </c>
      <c r="S23" s="121">
        <v>94</v>
      </c>
      <c r="T23" s="121">
        <v>92</v>
      </c>
      <c r="U23" s="121">
        <v>88</v>
      </c>
      <c r="V23" s="96">
        <f>SUM(S23:U23)</f>
        <v>274</v>
      </c>
      <c r="W23" s="122">
        <f>V23+R23</f>
        <v>546</v>
      </c>
      <c r="X23" s="82">
        <v>96</v>
      </c>
      <c r="Y23" s="83">
        <v>94</v>
      </c>
      <c r="Z23" s="83">
        <v>77</v>
      </c>
      <c r="AA23" s="121">
        <f>SUM(X23:Z23)</f>
        <v>267</v>
      </c>
      <c r="AB23" s="121">
        <v>92</v>
      </c>
      <c r="AC23" s="121">
        <v>83</v>
      </c>
      <c r="AD23" s="121">
        <v>75</v>
      </c>
      <c r="AE23" s="96">
        <f>SUM(AB23:AD23)</f>
        <v>250</v>
      </c>
      <c r="AF23" s="122">
        <f>AE23+AA23</f>
        <v>517</v>
      </c>
      <c r="AG23" s="43">
        <f>AF23+W23+N23</f>
        <v>1594</v>
      </c>
      <c r="AH23" s="47"/>
      <c r="AI23" s="82"/>
      <c r="AJ23" s="82"/>
      <c r="AK23" s="124">
        <f>SUM(AG23:AI23)</f>
        <v>1594</v>
      </c>
    </row>
    <row r="24" spans="1:37" ht="17.25" customHeight="1">
      <c r="A24" s="4">
        <v>12</v>
      </c>
      <c r="B24" s="127">
        <v>122</v>
      </c>
      <c r="C24" s="126" t="s">
        <v>117</v>
      </c>
      <c r="D24" s="128" t="s">
        <v>118</v>
      </c>
      <c r="E24" s="120" t="s">
        <v>37</v>
      </c>
      <c r="F24" s="82">
        <v>95</v>
      </c>
      <c r="G24" s="83">
        <v>89</v>
      </c>
      <c r="H24" s="83">
        <v>90</v>
      </c>
      <c r="I24" s="121">
        <f>SUM(F24:H24)</f>
        <v>274</v>
      </c>
      <c r="J24" s="121">
        <v>93</v>
      </c>
      <c r="K24" s="121">
        <v>92</v>
      </c>
      <c r="L24" s="121">
        <v>93</v>
      </c>
      <c r="M24" s="96">
        <f>SUM(J24:L24)</f>
        <v>278</v>
      </c>
      <c r="N24" s="78">
        <f>M24+I24</f>
        <v>552</v>
      </c>
      <c r="O24" s="82">
        <v>96</v>
      </c>
      <c r="P24" s="83">
        <v>90</v>
      </c>
      <c r="Q24" s="83">
        <v>82</v>
      </c>
      <c r="R24" s="121">
        <f>SUM(O24:Q24)</f>
        <v>268</v>
      </c>
      <c r="S24" s="121">
        <v>95</v>
      </c>
      <c r="T24" s="121">
        <v>89</v>
      </c>
      <c r="U24" s="121">
        <v>80</v>
      </c>
      <c r="V24" s="96">
        <f>SUM(S24:U24)</f>
        <v>264</v>
      </c>
      <c r="W24" s="122">
        <f>V24+R24</f>
        <v>532</v>
      </c>
      <c r="X24" s="82">
        <v>93</v>
      </c>
      <c r="Y24" s="83">
        <v>94</v>
      </c>
      <c r="Z24" s="83">
        <v>71</v>
      </c>
      <c r="AA24" s="121">
        <f>SUM(X24:Z24)</f>
        <v>258</v>
      </c>
      <c r="AB24" s="121">
        <v>94</v>
      </c>
      <c r="AC24" s="121">
        <v>91</v>
      </c>
      <c r="AD24" s="121">
        <v>85</v>
      </c>
      <c r="AE24" s="96">
        <f>SUM(AB24:AD24)</f>
        <v>270</v>
      </c>
      <c r="AF24" s="122">
        <f>AE24+AA24</f>
        <v>528</v>
      </c>
      <c r="AG24" s="43">
        <f>AF24+W24+N24</f>
        <v>1612</v>
      </c>
      <c r="AH24" s="47"/>
      <c r="AI24" s="82"/>
      <c r="AJ24" s="82"/>
      <c r="AK24" s="124">
        <f>SUM(AG24:AI24)</f>
        <v>1612</v>
      </c>
    </row>
    <row r="25" spans="1:37" ht="17.25" customHeight="1">
      <c r="A25" s="4">
        <v>13</v>
      </c>
      <c r="B25" s="127">
        <v>10</v>
      </c>
      <c r="C25" s="126" t="s">
        <v>77</v>
      </c>
      <c r="D25" s="128" t="s">
        <v>78</v>
      </c>
      <c r="E25" s="120" t="s">
        <v>37</v>
      </c>
      <c r="F25" s="82">
        <v>96</v>
      </c>
      <c r="G25" s="83">
        <v>90</v>
      </c>
      <c r="H25" s="83">
        <v>84</v>
      </c>
      <c r="I25" s="121">
        <f>SUM(F25:H25)</f>
        <v>270</v>
      </c>
      <c r="J25" s="121">
        <v>85</v>
      </c>
      <c r="K25" s="121">
        <v>84</v>
      </c>
      <c r="L25" s="121">
        <v>85</v>
      </c>
      <c r="M25" s="96">
        <f>SUM(J25:L25)</f>
        <v>254</v>
      </c>
      <c r="N25" s="78">
        <f>M25+I25</f>
        <v>524</v>
      </c>
      <c r="O25" s="82">
        <v>93</v>
      </c>
      <c r="P25" s="83">
        <v>90</v>
      </c>
      <c r="Q25" s="83">
        <v>82</v>
      </c>
      <c r="R25" s="121">
        <f>SUM(O25:Q25)</f>
        <v>265</v>
      </c>
      <c r="S25" s="121">
        <v>94</v>
      </c>
      <c r="T25" s="121">
        <v>92</v>
      </c>
      <c r="U25" s="121">
        <v>87</v>
      </c>
      <c r="V25" s="96">
        <f>SUM(S25:U25)</f>
        <v>273</v>
      </c>
      <c r="W25" s="122">
        <f>V25+R25</f>
        <v>538</v>
      </c>
      <c r="X25" s="82">
        <v>94</v>
      </c>
      <c r="Y25" s="83">
        <v>87</v>
      </c>
      <c r="Z25" s="83">
        <v>73</v>
      </c>
      <c r="AA25" s="121">
        <f>SUM(X25:Z25)</f>
        <v>254</v>
      </c>
      <c r="AB25" s="121">
        <v>94</v>
      </c>
      <c r="AC25" s="121">
        <v>87</v>
      </c>
      <c r="AD25" s="121">
        <v>76</v>
      </c>
      <c r="AE25" s="96">
        <f>SUM(AB25:AD25)</f>
        <v>257</v>
      </c>
      <c r="AF25" s="122">
        <f>AE25+AA25</f>
        <v>511</v>
      </c>
      <c r="AG25" s="43">
        <f>AF25+W25+N25</f>
        <v>1573</v>
      </c>
      <c r="AH25" s="47"/>
      <c r="AI25" s="82"/>
      <c r="AJ25" s="82"/>
      <c r="AK25" s="124">
        <f>SUM(AG25:AI25)</f>
        <v>1573</v>
      </c>
    </row>
    <row r="26" spans="1:37" ht="17.25" customHeight="1">
      <c r="A26" s="4">
        <v>14</v>
      </c>
      <c r="B26" s="127">
        <v>15</v>
      </c>
      <c r="C26" s="129" t="s">
        <v>81</v>
      </c>
      <c r="D26" s="130" t="s">
        <v>82</v>
      </c>
      <c r="E26" s="131" t="s">
        <v>37</v>
      </c>
      <c r="F26" s="110">
        <v>89</v>
      </c>
      <c r="G26" s="132">
        <v>85</v>
      </c>
      <c r="H26" s="132">
        <v>72</v>
      </c>
      <c r="I26" s="133">
        <f>SUM(F26:H26)</f>
        <v>246</v>
      </c>
      <c r="J26" s="133">
        <v>90</v>
      </c>
      <c r="K26" s="133">
        <v>94</v>
      </c>
      <c r="L26" s="133">
        <v>78</v>
      </c>
      <c r="M26" s="108">
        <f>SUM(J26:L26)</f>
        <v>262</v>
      </c>
      <c r="N26" s="74">
        <f>M26+I26</f>
        <v>508</v>
      </c>
      <c r="O26" s="110">
        <v>88</v>
      </c>
      <c r="P26" s="132">
        <v>85</v>
      </c>
      <c r="Q26" s="132">
        <v>76</v>
      </c>
      <c r="R26" s="133">
        <f>SUM(O26:Q26)</f>
        <v>249</v>
      </c>
      <c r="S26" s="133">
        <v>88</v>
      </c>
      <c r="T26" s="133">
        <v>89</v>
      </c>
      <c r="U26" s="133">
        <v>81</v>
      </c>
      <c r="V26" s="108">
        <f>SUM(S26:U26)</f>
        <v>258</v>
      </c>
      <c r="W26" s="75">
        <f>V26+R26</f>
        <v>507</v>
      </c>
      <c r="X26" s="110">
        <v>86</v>
      </c>
      <c r="Y26" s="132">
        <v>92</v>
      </c>
      <c r="Z26" s="132">
        <v>71</v>
      </c>
      <c r="AA26" s="133">
        <f>SUM(X26:Z26)</f>
        <v>249</v>
      </c>
      <c r="AB26" s="133">
        <v>92</v>
      </c>
      <c r="AC26" s="133">
        <v>85</v>
      </c>
      <c r="AD26" s="133">
        <v>82</v>
      </c>
      <c r="AE26" s="108">
        <f>SUM(AB26:AD26)</f>
        <v>259</v>
      </c>
      <c r="AF26" s="75">
        <f>AE26+AA26</f>
        <v>508</v>
      </c>
      <c r="AG26" s="60">
        <f>AF26+W26+N26</f>
        <v>1523</v>
      </c>
      <c r="AH26" s="62"/>
      <c r="AI26" s="110"/>
      <c r="AJ26" s="110"/>
      <c r="AK26" s="134">
        <f>SUM(AG26:AI26)</f>
        <v>1523</v>
      </c>
    </row>
  </sheetData>
  <mergeCells count="8">
    <mergeCell ref="A1:AM1"/>
    <mergeCell ref="A2:AM2"/>
    <mergeCell ref="A3:AL3"/>
    <mergeCell ref="A4:AM4"/>
    <mergeCell ref="A5:AM5"/>
    <mergeCell ref="R7:W7"/>
    <mergeCell ref="R8:W8"/>
    <mergeCell ref="R9:W9"/>
  </mergeCells>
  <printOptions horizontalCentered="1"/>
  <pageMargins left="0" right="0" top="1" bottom="0.5" header="0.5118055555555555" footer="0.5118055555555555"/>
  <pageSetup horizontalDpi="300" verticalDpi="3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67"/>
  <sheetViews>
    <sheetView workbookViewId="0" topLeftCell="A1">
      <selection activeCell="Z5" sqref="Z5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14.8515625" style="0" customWidth="1"/>
    <col min="4" max="4" width="13.00390625" style="0" customWidth="1"/>
    <col min="5" max="5" width="6.421875" style="0" customWidth="1"/>
    <col min="6" max="11" width="0" style="4" hidden="1" customWidth="1"/>
    <col min="12" max="12" width="7.00390625" style="4" customWidth="1"/>
    <col min="13" max="13" width="4.7109375" style="4" customWidth="1"/>
    <col min="14" max="19" width="0" style="4" hidden="1" customWidth="1"/>
    <col min="20" max="25" width="5.140625" style="4" customWidth="1"/>
    <col min="26" max="26" width="5.7109375" style="4" customWidth="1"/>
    <col min="27" max="29" width="5.140625" style="4" customWidth="1"/>
    <col min="30" max="31" width="6.7109375" style="4" customWidth="1"/>
    <col min="32" max="32" width="9.00390625" style="4" customWidth="1"/>
    <col min="33" max="33" width="8.140625" style="4" customWidth="1"/>
    <col min="34" max="34" width="7.7109375" style="4" customWidth="1"/>
    <col min="35" max="35" width="12.140625" style="0" customWidth="1"/>
  </cols>
  <sheetData>
    <row r="1" spans="1:43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4"/>
      <c r="AK1" s="4"/>
      <c r="AL1" s="4"/>
      <c r="AM1" s="4"/>
      <c r="AN1" s="4"/>
      <c r="AO1" s="4"/>
      <c r="AP1" s="4"/>
      <c r="AQ1" s="4"/>
    </row>
    <row r="2" spans="1:43" ht="19.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4"/>
      <c r="AK2" s="4"/>
      <c r="AL2" s="4"/>
      <c r="AM2" s="4"/>
      <c r="AN2" s="4"/>
      <c r="AO2" s="4"/>
      <c r="AP2" s="4"/>
      <c r="AQ2" s="4"/>
    </row>
    <row r="3" spans="1:43" ht="14.25">
      <c r="A3" s="67" t="s">
        <v>85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4"/>
      <c r="AJ3" s="4"/>
      <c r="AK3" s="4"/>
      <c r="AL3" s="4"/>
      <c r="AM3" s="4"/>
      <c r="AN3" s="4"/>
      <c r="AO3" s="4"/>
      <c r="AP3" s="4"/>
      <c r="AQ3" s="4"/>
    </row>
    <row r="4" spans="1:43" ht="17.25">
      <c r="A4" s="5" t="s">
        <v>119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4"/>
      <c r="AJ4" s="4"/>
      <c r="AK4" s="4"/>
      <c r="AL4" s="4"/>
      <c r="AM4" s="4"/>
      <c r="AN4" s="4"/>
      <c r="AO4" s="4"/>
      <c r="AP4" s="4"/>
      <c r="AQ4" s="4"/>
    </row>
    <row r="5" spans="1:43" ht="17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4"/>
      <c r="AJ5" s="4"/>
      <c r="AK5" s="4"/>
      <c r="AL5" s="4"/>
      <c r="AM5" s="4"/>
      <c r="AN5" s="4"/>
      <c r="AO5" s="4"/>
      <c r="AP5" s="4"/>
      <c r="AQ5" s="4"/>
    </row>
    <row r="6" spans="1:5" ht="17.25">
      <c r="A6" s="6"/>
      <c r="B6" s="6"/>
      <c r="C6" s="6"/>
      <c r="D6" s="6"/>
      <c r="E6" s="6"/>
    </row>
    <row r="7" spans="1:31" s="8" customFormat="1" ht="14.25">
      <c r="A7" s="7" t="s">
        <v>3</v>
      </c>
      <c r="B7" s="7"/>
      <c r="C7" s="7"/>
      <c r="D7" s="7" t="s">
        <v>120</v>
      </c>
      <c r="E7" s="7"/>
      <c r="F7" s="3"/>
      <c r="G7" s="3"/>
      <c r="H7" s="3"/>
      <c r="I7" s="3"/>
      <c r="J7" s="3"/>
      <c r="K7" s="3"/>
      <c r="L7" s="3"/>
      <c r="M7" s="68">
        <f>AI14</f>
        <v>1961.8999999999999</v>
      </c>
      <c r="N7" s="68"/>
      <c r="O7" s="68"/>
      <c r="P7" s="68"/>
      <c r="Q7" s="68"/>
      <c r="R7" s="68"/>
      <c r="S7" s="68"/>
      <c r="T7" s="68"/>
      <c r="U7" s="68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8" customFormat="1" ht="14.25">
      <c r="A8" s="7" t="s">
        <v>4</v>
      </c>
      <c r="B8" s="7"/>
      <c r="C8" s="7"/>
      <c r="D8" s="7" t="s">
        <v>121</v>
      </c>
      <c r="E8" s="7"/>
      <c r="F8" s="3"/>
      <c r="G8" s="3"/>
      <c r="H8" s="3"/>
      <c r="I8" s="3"/>
      <c r="J8" s="3"/>
      <c r="K8" s="3"/>
      <c r="L8" s="3"/>
      <c r="M8" s="68">
        <f>AI15</f>
        <v>1942.5</v>
      </c>
      <c r="N8" s="68"/>
      <c r="O8" s="68"/>
      <c r="P8" s="68"/>
      <c r="Q8" s="68"/>
      <c r="R8" s="68"/>
      <c r="S8" s="68"/>
      <c r="T8" s="68"/>
      <c r="U8" s="68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8" customFormat="1" ht="14.25">
      <c r="A9" s="7" t="s">
        <v>5</v>
      </c>
      <c r="B9" s="7"/>
      <c r="C9" s="7"/>
      <c r="D9" s="7" t="s">
        <v>122</v>
      </c>
      <c r="E9" s="7"/>
      <c r="F9" s="3"/>
      <c r="G9" s="3"/>
      <c r="H9" s="3"/>
      <c r="I9" s="3"/>
      <c r="J9" s="3"/>
      <c r="K9" s="3"/>
      <c r="L9" s="3"/>
      <c r="M9" s="68">
        <f>AI16</f>
        <v>1937.3</v>
      </c>
      <c r="N9" s="68"/>
      <c r="O9" s="68"/>
      <c r="P9" s="68"/>
      <c r="Q9" s="68"/>
      <c r="R9" s="68"/>
      <c r="S9" s="68"/>
      <c r="T9" s="68"/>
      <c r="U9" s="68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8" customFormat="1" ht="14.25">
      <c r="A10" s="7"/>
      <c r="B10" s="7"/>
      <c r="C10" s="7"/>
      <c r="D10" s="7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5" s="8" customFormat="1" ht="14.25" customHeight="1">
      <c r="A11" s="7"/>
      <c r="B11" s="7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I11" s="135" t="s">
        <v>123</v>
      </c>
    </row>
    <row r="12" spans="1:35" s="8" customFormat="1" ht="16.5" customHeight="1">
      <c r="A12" s="11" t="s">
        <v>124</v>
      </c>
      <c r="B12" s="11"/>
      <c r="C12" s="11"/>
      <c r="D12" s="11"/>
      <c r="E12" s="11"/>
      <c r="F12" s="11" t="s">
        <v>125</v>
      </c>
      <c r="G12" s="11"/>
      <c r="H12" s="11"/>
      <c r="I12" s="11"/>
      <c r="J12" s="11"/>
      <c r="K12" s="11"/>
      <c r="L12" s="11"/>
      <c r="M12" s="11"/>
      <c r="N12" s="11" t="s">
        <v>126</v>
      </c>
      <c r="O12" s="11"/>
      <c r="P12" s="11"/>
      <c r="Q12" s="11"/>
      <c r="R12" s="11"/>
      <c r="S12" s="11"/>
      <c r="T12" s="11"/>
      <c r="U12" s="11"/>
      <c r="V12" s="11" t="s">
        <v>127</v>
      </c>
      <c r="W12" s="11"/>
      <c r="X12" s="11"/>
      <c r="Y12" s="11"/>
      <c r="Z12" s="11"/>
      <c r="AA12" s="11"/>
      <c r="AB12" s="11"/>
      <c r="AC12" s="11"/>
      <c r="AD12" s="19" t="s">
        <v>49</v>
      </c>
      <c r="AE12" s="18" t="s">
        <v>49</v>
      </c>
      <c r="AF12" s="16" t="s">
        <v>50</v>
      </c>
      <c r="AG12" s="136" t="s">
        <v>50</v>
      </c>
      <c r="AH12" s="137" t="s">
        <v>50</v>
      </c>
      <c r="AI12" s="135"/>
    </row>
    <row r="13" spans="1:35" ht="15">
      <c r="A13" s="138" t="s">
        <v>6</v>
      </c>
      <c r="B13" s="138" t="s">
        <v>7</v>
      </c>
      <c r="C13" s="139" t="s">
        <v>8</v>
      </c>
      <c r="D13" s="138" t="s">
        <v>9</v>
      </c>
      <c r="E13" s="138" t="s">
        <v>10</v>
      </c>
      <c r="F13" s="140" t="s">
        <v>128</v>
      </c>
      <c r="G13" s="140"/>
      <c r="H13" s="141" t="s">
        <v>129</v>
      </c>
      <c r="I13" s="141"/>
      <c r="J13" s="142" t="s">
        <v>130</v>
      </c>
      <c r="K13" s="142"/>
      <c r="L13" s="143" t="s">
        <v>13</v>
      </c>
      <c r="M13" s="144" t="s">
        <v>51</v>
      </c>
      <c r="N13" s="145" t="s">
        <v>128</v>
      </c>
      <c r="O13" s="145"/>
      <c r="P13" s="141" t="s">
        <v>129</v>
      </c>
      <c r="Q13" s="141"/>
      <c r="R13" s="142" t="s">
        <v>130</v>
      </c>
      <c r="S13" s="142"/>
      <c r="T13" s="143" t="s">
        <v>14</v>
      </c>
      <c r="U13" s="144" t="s">
        <v>51</v>
      </c>
      <c r="V13" s="146" t="s">
        <v>128</v>
      </c>
      <c r="W13" s="146"/>
      <c r="X13" s="147" t="s">
        <v>129</v>
      </c>
      <c r="Y13" s="147"/>
      <c r="Z13" s="148" t="s">
        <v>130</v>
      </c>
      <c r="AA13" s="148"/>
      <c r="AB13" s="149" t="s">
        <v>52</v>
      </c>
      <c r="AC13" s="150" t="s">
        <v>51</v>
      </c>
      <c r="AD13" s="75" t="s">
        <v>15</v>
      </c>
      <c r="AE13" s="77" t="s">
        <v>51</v>
      </c>
      <c r="AF13" s="78" t="s">
        <v>53</v>
      </c>
      <c r="AG13" s="151" t="s">
        <v>54</v>
      </c>
      <c r="AH13" s="122" t="s">
        <v>55</v>
      </c>
      <c r="AI13" s="135"/>
    </row>
    <row r="14" spans="1:38" ht="24.75" customHeight="1">
      <c r="A14" s="3">
        <v>1</v>
      </c>
      <c r="B14" s="152">
        <v>34</v>
      </c>
      <c r="C14" s="153" t="s">
        <v>131</v>
      </c>
      <c r="D14" s="154" t="s">
        <v>132</v>
      </c>
      <c r="E14" s="155" t="s">
        <v>20</v>
      </c>
      <c r="F14" s="4">
        <v>98</v>
      </c>
      <c r="G14" s="4">
        <v>100</v>
      </c>
      <c r="H14" s="4">
        <v>96</v>
      </c>
      <c r="I14" s="4">
        <v>98</v>
      </c>
      <c r="J14" s="4">
        <v>99</v>
      </c>
      <c r="K14" s="4">
        <v>98</v>
      </c>
      <c r="L14" s="95">
        <f>SUM(F14:K14)</f>
        <v>589</v>
      </c>
      <c r="M14" s="96">
        <v>35</v>
      </c>
      <c r="N14" s="4">
        <v>98</v>
      </c>
      <c r="O14" s="4">
        <v>100</v>
      </c>
      <c r="P14" s="4">
        <v>96</v>
      </c>
      <c r="Q14" s="4">
        <v>98</v>
      </c>
      <c r="R14" s="4">
        <v>96</v>
      </c>
      <c r="S14" s="4">
        <v>98</v>
      </c>
      <c r="T14" s="95">
        <f>SUM(N14:S14)</f>
        <v>586</v>
      </c>
      <c r="U14" s="96">
        <v>33</v>
      </c>
      <c r="V14" s="19">
        <v>100</v>
      </c>
      <c r="W14" s="86">
        <v>98</v>
      </c>
      <c r="X14" s="86">
        <v>96</v>
      </c>
      <c r="Y14" s="86">
        <v>98</v>
      </c>
      <c r="Z14" s="86">
        <v>97</v>
      </c>
      <c r="AA14" s="33">
        <v>98</v>
      </c>
      <c r="AB14" s="84">
        <f>SUM(V14:AA14)</f>
        <v>587</v>
      </c>
      <c r="AC14" s="85">
        <v>30</v>
      </c>
      <c r="AD14" s="19">
        <f>L14+T14+AB14</f>
        <v>1762</v>
      </c>
      <c r="AE14" s="33">
        <f>M14+U14+AC14</f>
        <v>98</v>
      </c>
      <c r="AF14" s="156">
        <v>98.3</v>
      </c>
      <c r="AG14" s="157">
        <v>101.6</v>
      </c>
      <c r="AH14" s="158">
        <v>98</v>
      </c>
      <c r="AI14" s="159">
        <f>SUM(L14+T14+AB14)+LARGE(AF14:AH14,1)+LARGE(AF14:AH14,2)</f>
        <v>1961.8999999999999</v>
      </c>
      <c r="AJ14" s="113"/>
      <c r="AK14" s="160"/>
      <c r="AL14" s="160"/>
    </row>
    <row r="15" spans="1:38" ht="24.75" customHeight="1">
      <c r="A15" s="3">
        <v>2</v>
      </c>
      <c r="B15" s="152">
        <v>95</v>
      </c>
      <c r="C15" s="153" t="s">
        <v>133</v>
      </c>
      <c r="D15" s="154" t="s">
        <v>134</v>
      </c>
      <c r="E15" s="155" t="s">
        <v>20</v>
      </c>
      <c r="F15" s="4">
        <v>98</v>
      </c>
      <c r="G15" s="4">
        <v>99</v>
      </c>
      <c r="H15" s="4">
        <v>95</v>
      </c>
      <c r="I15" s="4">
        <v>97</v>
      </c>
      <c r="J15" s="4">
        <v>99</v>
      </c>
      <c r="K15" s="4">
        <v>94</v>
      </c>
      <c r="L15" s="95">
        <f>SUM(F15:K15)</f>
        <v>582</v>
      </c>
      <c r="M15" s="96">
        <v>23</v>
      </c>
      <c r="N15" s="4">
        <v>98</v>
      </c>
      <c r="O15" s="4">
        <v>99</v>
      </c>
      <c r="P15" s="4">
        <v>97</v>
      </c>
      <c r="Q15" s="4">
        <v>96</v>
      </c>
      <c r="R15" s="4">
        <v>95</v>
      </c>
      <c r="S15" s="4">
        <v>99</v>
      </c>
      <c r="T15" s="95">
        <f>SUM(N15:S15)</f>
        <v>584</v>
      </c>
      <c r="U15" s="96">
        <v>27</v>
      </c>
      <c r="V15" s="82">
        <v>97</v>
      </c>
      <c r="W15" s="67">
        <v>100</v>
      </c>
      <c r="X15" s="83">
        <v>92</v>
      </c>
      <c r="Y15" s="83">
        <v>97</v>
      </c>
      <c r="Z15" s="83">
        <v>96</v>
      </c>
      <c r="AA15" s="47">
        <v>96</v>
      </c>
      <c r="AB15" s="95">
        <f>SUM(V15:AA15)</f>
        <v>578</v>
      </c>
      <c r="AC15" s="96">
        <v>28</v>
      </c>
      <c r="AD15" s="122">
        <f>L15+T15+AB15</f>
        <v>1744</v>
      </c>
      <c r="AE15" s="47">
        <f>M15+U15+AC15</f>
        <v>78</v>
      </c>
      <c r="AF15" s="161">
        <v>99.1</v>
      </c>
      <c r="AG15" s="162">
        <v>99.4</v>
      </c>
      <c r="AH15" s="163">
        <v>98</v>
      </c>
      <c r="AI15" s="159">
        <f>SUM(L15+T15+AB15)+LARGE(AF15:AH15,1)+LARGE(AF15:AH15,2)</f>
        <v>1942.5</v>
      </c>
      <c r="AJ15" s="113"/>
      <c r="AK15" s="160"/>
      <c r="AL15" s="160"/>
    </row>
    <row r="16" spans="1:38" ht="24.75" customHeight="1">
      <c r="A16" s="3">
        <v>3</v>
      </c>
      <c r="B16" s="152">
        <v>48</v>
      </c>
      <c r="C16" s="153" t="s">
        <v>135</v>
      </c>
      <c r="D16" s="154" t="s">
        <v>19</v>
      </c>
      <c r="E16" s="155" t="s">
        <v>20</v>
      </c>
      <c r="F16" s="4">
        <v>99</v>
      </c>
      <c r="G16" s="4">
        <v>100</v>
      </c>
      <c r="H16" s="4">
        <v>95</v>
      </c>
      <c r="I16" s="4">
        <v>95</v>
      </c>
      <c r="J16" s="4">
        <v>98</v>
      </c>
      <c r="K16" s="4">
        <v>95</v>
      </c>
      <c r="L16" s="95">
        <f>SUM(F16:K16)</f>
        <v>582</v>
      </c>
      <c r="M16" s="96">
        <v>25</v>
      </c>
      <c r="N16" s="4">
        <v>99</v>
      </c>
      <c r="O16" s="4">
        <v>98</v>
      </c>
      <c r="P16" s="4">
        <v>93</v>
      </c>
      <c r="Q16" s="4">
        <v>95</v>
      </c>
      <c r="R16" s="4">
        <v>98</v>
      </c>
      <c r="S16" s="4">
        <v>97</v>
      </c>
      <c r="T16" s="95">
        <f>SUM(N16:S16)</f>
        <v>580</v>
      </c>
      <c r="U16" s="96">
        <v>25</v>
      </c>
      <c r="V16" s="82">
        <v>99</v>
      </c>
      <c r="W16" s="83">
        <v>98</v>
      </c>
      <c r="X16" s="83">
        <v>89</v>
      </c>
      <c r="Y16" s="83">
        <v>96</v>
      </c>
      <c r="Z16" s="83">
        <v>96</v>
      </c>
      <c r="AA16" s="151">
        <v>100</v>
      </c>
      <c r="AB16" s="95">
        <f>SUM(V16:AA16)</f>
        <v>578</v>
      </c>
      <c r="AC16" s="96">
        <v>31</v>
      </c>
      <c r="AD16" s="122">
        <f>L16+T16+AB16</f>
        <v>1740</v>
      </c>
      <c r="AE16" s="47">
        <f>M16+U16+AC16</f>
        <v>81</v>
      </c>
      <c r="AF16" s="40">
        <v>98.2</v>
      </c>
      <c r="AG16" s="162">
        <v>97.9</v>
      </c>
      <c r="AH16" s="163">
        <v>99.1</v>
      </c>
      <c r="AI16" s="159">
        <f>SUM(L16+T16+AB16)+LARGE(AF16:AH16,1)+LARGE(AF16:AH16,2)</f>
        <v>1937.3</v>
      </c>
      <c r="AJ16" s="113"/>
      <c r="AK16" s="160"/>
      <c r="AL16" s="160"/>
    </row>
    <row r="17" spans="1:38" ht="24.75" customHeight="1">
      <c r="A17" s="3">
        <v>4</v>
      </c>
      <c r="B17" s="152">
        <v>49</v>
      </c>
      <c r="C17" s="153" t="s">
        <v>136</v>
      </c>
      <c r="D17" s="154" t="s">
        <v>137</v>
      </c>
      <c r="E17" s="155" t="s">
        <v>20</v>
      </c>
      <c r="F17" s="4">
        <v>99</v>
      </c>
      <c r="G17" s="4">
        <v>98</v>
      </c>
      <c r="H17" s="4">
        <v>94</v>
      </c>
      <c r="I17" s="4">
        <v>92</v>
      </c>
      <c r="J17" s="4">
        <v>99</v>
      </c>
      <c r="K17" s="4">
        <v>96</v>
      </c>
      <c r="L17" s="95">
        <f>SUM(F17:K17)</f>
        <v>578</v>
      </c>
      <c r="M17" s="96">
        <v>22</v>
      </c>
      <c r="N17" s="4">
        <v>99</v>
      </c>
      <c r="O17" s="4">
        <v>99</v>
      </c>
      <c r="P17" s="4">
        <v>94</v>
      </c>
      <c r="Q17" s="4">
        <v>91</v>
      </c>
      <c r="R17" s="4">
        <v>99</v>
      </c>
      <c r="S17" s="4">
        <v>97</v>
      </c>
      <c r="T17" s="95">
        <f>SUM(N17:S17)</f>
        <v>579</v>
      </c>
      <c r="U17" s="96">
        <v>28</v>
      </c>
      <c r="V17" s="82">
        <v>98</v>
      </c>
      <c r="W17" s="164">
        <v>100</v>
      </c>
      <c r="X17" s="83">
        <v>95</v>
      </c>
      <c r="Y17" s="83">
        <v>96</v>
      </c>
      <c r="Z17" s="83">
        <v>96</v>
      </c>
      <c r="AA17" s="47">
        <v>98</v>
      </c>
      <c r="AB17" s="95">
        <f>SUM(V17:AA17)</f>
        <v>583</v>
      </c>
      <c r="AC17" s="96">
        <v>28</v>
      </c>
      <c r="AD17" s="122">
        <f>L17+T17+AB17</f>
        <v>1740</v>
      </c>
      <c r="AE17" s="47">
        <f>M17+U17+AC17</f>
        <v>78</v>
      </c>
      <c r="AF17" s="161">
        <v>91.7</v>
      </c>
      <c r="AG17" s="162">
        <v>96.8</v>
      </c>
      <c r="AH17" s="163">
        <v>100.1</v>
      </c>
      <c r="AI17" s="159">
        <f>SUM(L17+T17+AB17)+LARGE(AF17:AH17,1)+LARGE(AF17:AH17,2)</f>
        <v>1936.8999999999999</v>
      </c>
      <c r="AJ17" s="113"/>
      <c r="AK17" s="160"/>
      <c r="AL17" s="160"/>
    </row>
    <row r="18" spans="1:38" ht="24.75" customHeight="1">
      <c r="A18" s="3">
        <v>5</v>
      </c>
      <c r="B18" s="152">
        <v>109</v>
      </c>
      <c r="C18" s="165" t="s">
        <v>138</v>
      </c>
      <c r="D18" s="166" t="s">
        <v>139</v>
      </c>
      <c r="E18" s="155" t="s">
        <v>20</v>
      </c>
      <c r="F18" s="4">
        <v>100</v>
      </c>
      <c r="G18" s="4">
        <v>100</v>
      </c>
      <c r="H18" s="4">
        <v>90</v>
      </c>
      <c r="I18" s="4">
        <v>93</v>
      </c>
      <c r="J18" s="4">
        <v>98</v>
      </c>
      <c r="K18" s="4">
        <v>99</v>
      </c>
      <c r="L18" s="95">
        <f>SUM(F18:K18)</f>
        <v>580</v>
      </c>
      <c r="M18" s="96">
        <v>24</v>
      </c>
      <c r="N18" s="4">
        <v>100</v>
      </c>
      <c r="O18" s="4">
        <v>100</v>
      </c>
      <c r="P18" s="4">
        <v>92</v>
      </c>
      <c r="Q18" s="4">
        <v>94</v>
      </c>
      <c r="R18" s="4">
        <v>99</v>
      </c>
      <c r="S18" s="4">
        <v>97</v>
      </c>
      <c r="T18" s="95">
        <f>SUM(N18:S18)</f>
        <v>582</v>
      </c>
      <c r="U18" s="96">
        <v>35</v>
      </c>
      <c r="V18" s="122">
        <v>100</v>
      </c>
      <c r="W18" s="83">
        <v>98</v>
      </c>
      <c r="X18" s="83">
        <v>96</v>
      </c>
      <c r="Y18" s="83">
        <v>94</v>
      </c>
      <c r="Z18" s="83">
        <v>96</v>
      </c>
      <c r="AA18" s="47">
        <v>99</v>
      </c>
      <c r="AB18" s="95">
        <f>SUM(V18:AA18)</f>
        <v>583</v>
      </c>
      <c r="AC18" s="96">
        <v>28</v>
      </c>
      <c r="AD18" s="122">
        <f>L18+T18+AB18</f>
        <v>1745</v>
      </c>
      <c r="AE18" s="47">
        <f>M18+U18+AC18</f>
        <v>87</v>
      </c>
      <c r="AF18" s="161">
        <v>95.9</v>
      </c>
      <c r="AG18" s="162">
        <v>91.9</v>
      </c>
      <c r="AH18" s="163">
        <v>94.4</v>
      </c>
      <c r="AI18" s="159">
        <f>SUM(L18+T18+AB18)+LARGE(AF18:AH18,1)+LARGE(AF18:AH18,2)</f>
        <v>1935.3000000000002</v>
      </c>
      <c r="AJ18" s="113"/>
      <c r="AK18" s="160"/>
      <c r="AL18" s="160"/>
    </row>
    <row r="19" spans="1:38" ht="24.75" customHeight="1">
      <c r="A19" s="3">
        <v>6</v>
      </c>
      <c r="B19" s="152">
        <v>90</v>
      </c>
      <c r="C19" s="153" t="s">
        <v>140</v>
      </c>
      <c r="D19" s="154" t="s">
        <v>141</v>
      </c>
      <c r="E19" s="155" t="s">
        <v>20</v>
      </c>
      <c r="F19" s="4">
        <v>98</v>
      </c>
      <c r="G19" s="4">
        <v>98</v>
      </c>
      <c r="H19" s="4">
        <v>92</v>
      </c>
      <c r="I19" s="4">
        <v>95</v>
      </c>
      <c r="J19" s="4">
        <v>97</v>
      </c>
      <c r="K19" s="4">
        <v>96</v>
      </c>
      <c r="L19" s="95">
        <f>SUM(F19:K19)</f>
        <v>576</v>
      </c>
      <c r="M19" s="96">
        <v>25</v>
      </c>
      <c r="N19" s="4">
        <v>90</v>
      </c>
      <c r="O19" s="4">
        <v>98</v>
      </c>
      <c r="P19" s="4">
        <v>98</v>
      </c>
      <c r="Q19" s="4">
        <v>95</v>
      </c>
      <c r="R19" s="4">
        <v>98</v>
      </c>
      <c r="S19" s="4">
        <v>99</v>
      </c>
      <c r="T19" s="95">
        <f>SUM(N19:S19)</f>
        <v>578</v>
      </c>
      <c r="U19" s="96">
        <v>23</v>
      </c>
      <c r="V19" s="122">
        <v>100</v>
      </c>
      <c r="W19" s="83">
        <v>99</v>
      </c>
      <c r="X19" s="83">
        <v>96</v>
      </c>
      <c r="Y19" s="83">
        <v>96</v>
      </c>
      <c r="Z19" s="83">
        <v>98</v>
      </c>
      <c r="AA19" s="47">
        <v>95</v>
      </c>
      <c r="AB19" s="95">
        <f>SUM(V19:AA19)</f>
        <v>584</v>
      </c>
      <c r="AC19" s="96">
        <v>32</v>
      </c>
      <c r="AD19" s="122">
        <f>L19+T19+AB19</f>
        <v>1738</v>
      </c>
      <c r="AE19" s="47">
        <f>M19+U19+AC19</f>
        <v>80</v>
      </c>
      <c r="AF19" s="161" t="s">
        <v>74</v>
      </c>
      <c r="AG19" s="167" t="s">
        <v>142</v>
      </c>
      <c r="AH19" s="163">
        <v>101.8</v>
      </c>
      <c r="AI19" s="159">
        <f>AD19+AH19+95</f>
        <v>1934.8</v>
      </c>
      <c r="AJ19" s="113"/>
      <c r="AK19" s="160"/>
      <c r="AL19" s="160"/>
    </row>
    <row r="20" spans="1:38" ht="24.75" customHeight="1">
      <c r="A20" s="3">
        <v>7</v>
      </c>
      <c r="B20" s="152">
        <v>33</v>
      </c>
      <c r="C20" s="153" t="s">
        <v>143</v>
      </c>
      <c r="D20" s="154" t="s">
        <v>141</v>
      </c>
      <c r="E20" s="155" t="s">
        <v>20</v>
      </c>
      <c r="F20" s="4">
        <v>97</v>
      </c>
      <c r="G20" s="4">
        <v>99</v>
      </c>
      <c r="H20" s="4">
        <v>93</v>
      </c>
      <c r="I20" s="4">
        <v>97</v>
      </c>
      <c r="J20" s="4">
        <v>97</v>
      </c>
      <c r="K20" s="4">
        <v>93</v>
      </c>
      <c r="L20" s="95">
        <f>SUM(F20:K20)</f>
        <v>576</v>
      </c>
      <c r="M20" s="96">
        <v>25</v>
      </c>
      <c r="N20" s="4">
        <v>98</v>
      </c>
      <c r="O20" s="4">
        <v>97</v>
      </c>
      <c r="P20" s="4">
        <v>98</v>
      </c>
      <c r="Q20" s="4">
        <v>95</v>
      </c>
      <c r="R20" s="4">
        <v>98</v>
      </c>
      <c r="S20" s="4">
        <v>96</v>
      </c>
      <c r="T20" s="95">
        <f>SUM(N20:S20)</f>
        <v>582</v>
      </c>
      <c r="U20" s="96">
        <v>26</v>
      </c>
      <c r="V20" s="82">
        <v>98</v>
      </c>
      <c r="W20" s="83">
        <v>97</v>
      </c>
      <c r="X20" s="83">
        <v>89</v>
      </c>
      <c r="Y20" s="83">
        <v>97</v>
      </c>
      <c r="Z20" s="83">
        <v>99</v>
      </c>
      <c r="AA20" s="47">
        <v>95</v>
      </c>
      <c r="AB20" s="95">
        <f>SUM(V20:AA20)</f>
        <v>575</v>
      </c>
      <c r="AC20" s="96">
        <v>22</v>
      </c>
      <c r="AD20" s="122">
        <f>L20+T20+AB20</f>
        <v>1733</v>
      </c>
      <c r="AE20" s="47">
        <f>M20+U20+AC20</f>
        <v>73</v>
      </c>
      <c r="AF20" s="161">
        <v>97.4</v>
      </c>
      <c r="AG20" s="162">
        <v>98</v>
      </c>
      <c r="AH20" s="163"/>
      <c r="AI20" s="159">
        <f>SUM(L20+T20+AB20)+LARGE(AF20:AH20,1)+LARGE(AF20:AH20,2)</f>
        <v>1928.4</v>
      </c>
      <c r="AJ20" s="113"/>
      <c r="AK20" s="160"/>
      <c r="AL20" s="160"/>
    </row>
    <row r="21" spans="1:38" ht="24.75" customHeight="1">
      <c r="A21" s="3">
        <v>8</v>
      </c>
      <c r="B21" s="152">
        <v>114</v>
      </c>
      <c r="C21" s="153" t="s">
        <v>144</v>
      </c>
      <c r="D21" s="154" t="s">
        <v>145</v>
      </c>
      <c r="E21" s="155" t="s">
        <v>20</v>
      </c>
      <c r="F21" s="4">
        <v>100</v>
      </c>
      <c r="G21" s="4">
        <v>99</v>
      </c>
      <c r="H21" s="4">
        <v>96</v>
      </c>
      <c r="I21" s="4">
        <v>93</v>
      </c>
      <c r="J21" s="4">
        <v>94</v>
      </c>
      <c r="K21" s="4">
        <v>95</v>
      </c>
      <c r="L21" s="95">
        <f>SUM(F21:K21)</f>
        <v>577</v>
      </c>
      <c r="M21" s="96">
        <v>27</v>
      </c>
      <c r="N21" s="4">
        <v>99</v>
      </c>
      <c r="O21" s="4">
        <v>99</v>
      </c>
      <c r="P21" s="4">
        <v>94</v>
      </c>
      <c r="Q21" s="4">
        <v>95</v>
      </c>
      <c r="R21" s="4">
        <v>95</v>
      </c>
      <c r="S21" s="4">
        <v>96</v>
      </c>
      <c r="T21" s="95">
        <f>SUM(N21:S21)</f>
        <v>578</v>
      </c>
      <c r="U21" s="96">
        <v>28</v>
      </c>
      <c r="V21" s="82">
        <v>99</v>
      </c>
      <c r="W21" s="83">
        <v>98</v>
      </c>
      <c r="X21" s="83">
        <v>95</v>
      </c>
      <c r="Y21" s="83">
        <v>93</v>
      </c>
      <c r="Z21" s="83">
        <v>93</v>
      </c>
      <c r="AA21" s="47">
        <v>92</v>
      </c>
      <c r="AB21" s="95">
        <f>SUM(V21:AA21)</f>
        <v>570</v>
      </c>
      <c r="AC21" s="96">
        <v>16</v>
      </c>
      <c r="AD21" s="122">
        <f>L21+T21+AB21</f>
        <v>1725</v>
      </c>
      <c r="AE21" s="47">
        <f>M21+U21+AC21</f>
        <v>71</v>
      </c>
      <c r="AF21" s="161">
        <v>99.3</v>
      </c>
      <c r="AG21" s="162">
        <v>99.6</v>
      </c>
      <c r="AH21" s="163"/>
      <c r="AI21" s="159">
        <f>SUM(L21+T21+AB21)+LARGE(AF21:AH21,1)+LARGE(AF21:AH21,2)</f>
        <v>1923.8999999999999</v>
      </c>
      <c r="AJ21" s="113"/>
      <c r="AK21" s="160"/>
      <c r="AL21" s="160"/>
    </row>
    <row r="22" spans="1:38" ht="24.75" customHeight="1">
      <c r="A22" s="3">
        <v>9</v>
      </c>
      <c r="B22" s="152">
        <v>60</v>
      </c>
      <c r="C22" s="153" t="s">
        <v>146</v>
      </c>
      <c r="D22" s="154" t="s">
        <v>147</v>
      </c>
      <c r="E22" s="155" t="s">
        <v>20</v>
      </c>
      <c r="F22" s="4">
        <v>100</v>
      </c>
      <c r="G22" s="4">
        <v>100</v>
      </c>
      <c r="H22" s="4">
        <v>94</v>
      </c>
      <c r="I22" s="4">
        <v>93</v>
      </c>
      <c r="J22" s="4">
        <v>95</v>
      </c>
      <c r="K22" s="4">
        <v>95</v>
      </c>
      <c r="L22" s="95">
        <f>SUM(F22:K22)</f>
        <v>577</v>
      </c>
      <c r="M22" s="96">
        <v>24</v>
      </c>
      <c r="N22" s="4">
        <v>97</v>
      </c>
      <c r="O22" s="4">
        <v>99</v>
      </c>
      <c r="P22" s="4">
        <v>93</v>
      </c>
      <c r="Q22" s="4">
        <v>93</v>
      </c>
      <c r="R22" s="4">
        <v>98</v>
      </c>
      <c r="S22" s="4">
        <v>98</v>
      </c>
      <c r="T22" s="95">
        <f>SUM(N22:S22)</f>
        <v>578</v>
      </c>
      <c r="U22" s="96">
        <v>24</v>
      </c>
      <c r="V22" s="82">
        <v>99</v>
      </c>
      <c r="W22" s="83">
        <v>98</v>
      </c>
      <c r="X22" s="83">
        <v>93</v>
      </c>
      <c r="Y22" s="83">
        <v>93</v>
      </c>
      <c r="Z22" s="83">
        <v>89</v>
      </c>
      <c r="AA22" s="47">
        <v>92</v>
      </c>
      <c r="AB22" s="95">
        <f>SUM(V22:AA22)</f>
        <v>564</v>
      </c>
      <c r="AC22" s="96">
        <v>16</v>
      </c>
      <c r="AD22" s="122">
        <f>L22+T22+AB22</f>
        <v>1719</v>
      </c>
      <c r="AE22" s="47">
        <f>M22+U22+AC22</f>
        <v>64</v>
      </c>
      <c r="AF22" s="161">
        <v>99.5</v>
      </c>
      <c r="AG22" s="162"/>
      <c r="AH22" s="163"/>
      <c r="AI22" s="159">
        <f>AD22+AF22</f>
        <v>1818.5</v>
      </c>
      <c r="AJ22" s="113"/>
      <c r="AK22" s="160"/>
      <c r="AL22" s="160"/>
    </row>
    <row r="23" spans="1:38" ht="24.75" customHeight="1">
      <c r="A23" s="3">
        <v>10</v>
      </c>
      <c r="B23" s="152">
        <v>61</v>
      </c>
      <c r="C23" s="153" t="s">
        <v>148</v>
      </c>
      <c r="D23" s="154" t="s">
        <v>149</v>
      </c>
      <c r="E23" s="155" t="s">
        <v>20</v>
      </c>
      <c r="F23" s="4">
        <v>100</v>
      </c>
      <c r="G23" s="4">
        <v>98</v>
      </c>
      <c r="H23" s="4">
        <v>92</v>
      </c>
      <c r="I23" s="4">
        <v>92</v>
      </c>
      <c r="J23" s="4">
        <v>95</v>
      </c>
      <c r="K23" s="4">
        <v>94</v>
      </c>
      <c r="L23" s="95">
        <f>SUM(F23:K23)</f>
        <v>571</v>
      </c>
      <c r="M23" s="96">
        <v>29</v>
      </c>
      <c r="N23" s="4">
        <v>99</v>
      </c>
      <c r="O23" s="4">
        <v>99</v>
      </c>
      <c r="P23" s="4">
        <v>95</v>
      </c>
      <c r="Q23" s="4">
        <v>95</v>
      </c>
      <c r="R23" s="4">
        <v>91</v>
      </c>
      <c r="S23" s="4">
        <v>91</v>
      </c>
      <c r="T23" s="95">
        <f>SUM(N23:S23)</f>
        <v>570</v>
      </c>
      <c r="U23" s="96">
        <v>24</v>
      </c>
      <c r="V23" s="82">
        <v>99</v>
      </c>
      <c r="W23" s="83">
        <v>98</v>
      </c>
      <c r="X23" s="83">
        <v>92</v>
      </c>
      <c r="Y23" s="83">
        <v>99</v>
      </c>
      <c r="Z23" s="83">
        <v>96</v>
      </c>
      <c r="AA23" s="47">
        <v>96</v>
      </c>
      <c r="AB23" s="95">
        <f>SUM(V23:AA23)</f>
        <v>580</v>
      </c>
      <c r="AC23" s="96">
        <v>29</v>
      </c>
      <c r="AD23" s="122">
        <f>L23+T23+AB23</f>
        <v>1721</v>
      </c>
      <c r="AE23" s="47">
        <f>M23+U23+AC23</f>
        <v>82</v>
      </c>
      <c r="AF23" s="40"/>
      <c r="AG23" s="168"/>
      <c r="AH23" s="169">
        <v>97.1</v>
      </c>
      <c r="AI23" s="159">
        <f>AD23+AH23</f>
        <v>1818.1</v>
      </c>
      <c r="AJ23" s="113"/>
      <c r="AK23" s="160"/>
      <c r="AL23" s="160"/>
    </row>
    <row r="24" spans="1:38" ht="24.75" customHeight="1">
      <c r="A24" s="3">
        <v>11</v>
      </c>
      <c r="B24" s="152">
        <v>57</v>
      </c>
      <c r="C24" s="153" t="s">
        <v>150</v>
      </c>
      <c r="D24" s="154" t="s">
        <v>151</v>
      </c>
      <c r="E24" s="155" t="s">
        <v>20</v>
      </c>
      <c r="F24" s="4">
        <v>99</v>
      </c>
      <c r="G24" s="4">
        <v>98</v>
      </c>
      <c r="H24" s="4">
        <v>91</v>
      </c>
      <c r="I24" s="4">
        <v>87</v>
      </c>
      <c r="J24" s="4">
        <v>96</v>
      </c>
      <c r="K24" s="4">
        <v>95</v>
      </c>
      <c r="L24" s="95">
        <f>SUM(F24:K24)</f>
        <v>566</v>
      </c>
      <c r="M24" s="96">
        <v>17</v>
      </c>
      <c r="N24" s="4">
        <v>96</v>
      </c>
      <c r="O24" s="4">
        <v>95</v>
      </c>
      <c r="P24" s="4">
        <v>97</v>
      </c>
      <c r="Q24" s="4">
        <v>93</v>
      </c>
      <c r="R24" s="4">
        <v>93</v>
      </c>
      <c r="S24" s="4">
        <v>96</v>
      </c>
      <c r="T24" s="95">
        <f>SUM(N24:S24)</f>
        <v>570</v>
      </c>
      <c r="U24" s="96">
        <v>14</v>
      </c>
      <c r="V24" s="82">
        <v>99</v>
      </c>
      <c r="W24" s="83">
        <v>99</v>
      </c>
      <c r="X24" s="83">
        <v>95</v>
      </c>
      <c r="Y24" s="83">
        <v>93</v>
      </c>
      <c r="Z24" s="83">
        <v>96</v>
      </c>
      <c r="AA24" s="47">
        <v>94</v>
      </c>
      <c r="AB24" s="95">
        <f>SUM(V24:AA24)</f>
        <v>576</v>
      </c>
      <c r="AC24" s="96">
        <v>18</v>
      </c>
      <c r="AD24" s="122">
        <f>L24+T24+AB24</f>
        <v>1712</v>
      </c>
      <c r="AE24" s="47">
        <f>M24+U24+AC24</f>
        <v>49</v>
      </c>
      <c r="AF24" s="161"/>
      <c r="AG24" s="162"/>
      <c r="AH24" s="163">
        <v>90.9</v>
      </c>
      <c r="AI24" s="159">
        <f>AD24+AH24</f>
        <v>1802.9</v>
      </c>
      <c r="AJ24" s="113"/>
      <c r="AK24" s="160"/>
      <c r="AL24" s="160"/>
    </row>
    <row r="25" spans="1:38" ht="24.75" customHeight="1">
      <c r="A25" s="3">
        <v>12</v>
      </c>
      <c r="B25" s="152">
        <v>47</v>
      </c>
      <c r="C25" s="153" t="s">
        <v>135</v>
      </c>
      <c r="D25" s="154" t="s">
        <v>152</v>
      </c>
      <c r="E25" s="155" t="s">
        <v>20</v>
      </c>
      <c r="F25" s="4">
        <v>99</v>
      </c>
      <c r="G25" s="4">
        <v>98</v>
      </c>
      <c r="H25" s="4">
        <v>93</v>
      </c>
      <c r="I25" s="4">
        <v>92</v>
      </c>
      <c r="J25" s="4">
        <v>97</v>
      </c>
      <c r="K25" s="4">
        <v>95</v>
      </c>
      <c r="L25" s="95">
        <f>SUM(F25:K25)</f>
        <v>574</v>
      </c>
      <c r="M25" s="96">
        <v>27</v>
      </c>
      <c r="N25" s="4">
        <v>98</v>
      </c>
      <c r="O25" s="4">
        <v>99</v>
      </c>
      <c r="P25" s="4">
        <v>93</v>
      </c>
      <c r="Q25" s="4">
        <v>88</v>
      </c>
      <c r="R25" s="4">
        <v>96</v>
      </c>
      <c r="S25" s="4">
        <v>95</v>
      </c>
      <c r="T25" s="95">
        <f>SUM(N25:S25)</f>
        <v>569</v>
      </c>
      <c r="U25" s="96">
        <v>20</v>
      </c>
      <c r="V25" s="82">
        <v>98</v>
      </c>
      <c r="W25" s="83">
        <v>97</v>
      </c>
      <c r="X25" s="83">
        <v>93</v>
      </c>
      <c r="Y25" s="83">
        <v>95</v>
      </c>
      <c r="Z25" s="83">
        <v>96</v>
      </c>
      <c r="AA25" s="47">
        <v>95</v>
      </c>
      <c r="AB25" s="95">
        <f>SUM(V25:AA25)</f>
        <v>574</v>
      </c>
      <c r="AC25" s="96">
        <v>23</v>
      </c>
      <c r="AD25" s="122">
        <f>L25+T25+AB25</f>
        <v>1717</v>
      </c>
      <c r="AE25" s="47">
        <f>M25+U25+AC25</f>
        <v>70</v>
      </c>
      <c r="AF25" s="40"/>
      <c r="AG25" s="168"/>
      <c r="AH25" s="169"/>
      <c r="AJ25" s="113"/>
      <c r="AK25" s="160"/>
      <c r="AL25" s="160"/>
    </row>
    <row r="26" spans="1:38" ht="24.75" customHeight="1">
      <c r="A26" s="3">
        <v>13</v>
      </c>
      <c r="B26" s="152">
        <v>58</v>
      </c>
      <c r="C26" s="153" t="s">
        <v>153</v>
      </c>
      <c r="D26" s="154" t="s">
        <v>154</v>
      </c>
      <c r="E26" s="155" t="s">
        <v>20</v>
      </c>
      <c r="F26" s="4">
        <v>97</v>
      </c>
      <c r="G26" s="4">
        <v>97</v>
      </c>
      <c r="H26" s="4">
        <v>93</v>
      </c>
      <c r="I26" s="4">
        <v>95</v>
      </c>
      <c r="J26" s="4">
        <v>91</v>
      </c>
      <c r="K26" s="4">
        <v>93</v>
      </c>
      <c r="L26" s="95">
        <f>SUM(F26:K26)</f>
        <v>566</v>
      </c>
      <c r="M26" s="96">
        <v>18</v>
      </c>
      <c r="N26" s="4">
        <v>98</v>
      </c>
      <c r="O26" s="4">
        <v>97</v>
      </c>
      <c r="P26" s="4">
        <v>97</v>
      </c>
      <c r="Q26" s="4">
        <v>95</v>
      </c>
      <c r="R26" s="4">
        <v>89</v>
      </c>
      <c r="S26" s="4">
        <v>93</v>
      </c>
      <c r="T26" s="95">
        <f>SUM(N26:S26)</f>
        <v>569</v>
      </c>
      <c r="U26" s="96">
        <v>15</v>
      </c>
      <c r="V26" s="122">
        <v>100</v>
      </c>
      <c r="W26" s="83">
        <v>96</v>
      </c>
      <c r="X26" s="170" t="s">
        <v>155</v>
      </c>
      <c r="Y26" s="83">
        <v>95</v>
      </c>
      <c r="Z26" s="83">
        <v>95</v>
      </c>
      <c r="AA26" s="47">
        <v>97</v>
      </c>
      <c r="AB26" s="95">
        <f>SUM(V26:AA26)</f>
        <v>483</v>
      </c>
      <c r="AC26" s="96">
        <v>17</v>
      </c>
      <c r="AD26" s="122">
        <f>L26+T26+AB26+89</f>
        <v>1707</v>
      </c>
      <c r="AE26" s="47">
        <f>M26+U26+AC26</f>
        <v>50</v>
      </c>
      <c r="AF26" s="161"/>
      <c r="AG26" s="162"/>
      <c r="AH26" s="163"/>
      <c r="AJ26" s="113"/>
      <c r="AK26" s="160"/>
      <c r="AL26" s="160"/>
    </row>
    <row r="27" spans="1:38" ht="24.75" customHeight="1">
      <c r="A27" s="3">
        <v>14</v>
      </c>
      <c r="B27" s="152">
        <v>100</v>
      </c>
      <c r="C27" s="154" t="s">
        <v>156</v>
      </c>
      <c r="D27" s="154" t="s">
        <v>157</v>
      </c>
      <c r="E27" s="155" t="s">
        <v>20</v>
      </c>
      <c r="F27" s="4">
        <v>99</v>
      </c>
      <c r="G27" s="4">
        <v>100</v>
      </c>
      <c r="H27" s="4">
        <v>92</v>
      </c>
      <c r="I27" s="4">
        <v>95</v>
      </c>
      <c r="J27" s="4">
        <v>93</v>
      </c>
      <c r="K27" s="4">
        <v>93</v>
      </c>
      <c r="L27" s="95">
        <f>SUM(F27:K27)</f>
        <v>572</v>
      </c>
      <c r="M27" s="96">
        <v>18</v>
      </c>
      <c r="N27" s="4">
        <v>99</v>
      </c>
      <c r="O27" s="4">
        <v>97</v>
      </c>
      <c r="P27" s="4">
        <v>91</v>
      </c>
      <c r="Q27" s="4">
        <v>95</v>
      </c>
      <c r="R27" s="4">
        <v>97</v>
      </c>
      <c r="S27" s="4">
        <v>94</v>
      </c>
      <c r="T27" s="95">
        <f>SUM(N27:S27)</f>
        <v>573</v>
      </c>
      <c r="U27" s="96">
        <v>16</v>
      </c>
      <c r="V27" s="82">
        <v>96</v>
      </c>
      <c r="W27" s="83">
        <v>99</v>
      </c>
      <c r="X27" s="83">
        <v>93</v>
      </c>
      <c r="Y27" s="83">
        <v>93</v>
      </c>
      <c r="Z27" s="83">
        <v>94</v>
      </c>
      <c r="AA27" s="47">
        <v>96</v>
      </c>
      <c r="AB27" s="95">
        <f>SUM(V27:AA27)</f>
        <v>571</v>
      </c>
      <c r="AC27" s="96">
        <v>22</v>
      </c>
      <c r="AD27" s="122">
        <f>L27+T27+AB27</f>
        <v>1716</v>
      </c>
      <c r="AE27" s="47">
        <f>M27+U27+AC27</f>
        <v>56</v>
      </c>
      <c r="AF27" s="171"/>
      <c r="AG27" s="162"/>
      <c r="AH27" s="163"/>
      <c r="AJ27" s="113"/>
      <c r="AK27" s="160"/>
      <c r="AL27" s="160"/>
    </row>
    <row r="28" spans="1:38" ht="24.75" customHeight="1">
      <c r="A28" s="3">
        <v>15</v>
      </c>
      <c r="B28" s="152">
        <v>37</v>
      </c>
      <c r="C28" s="153" t="s">
        <v>158</v>
      </c>
      <c r="D28" s="154" t="s">
        <v>159</v>
      </c>
      <c r="E28" s="155" t="s">
        <v>20</v>
      </c>
      <c r="F28" s="4">
        <v>100</v>
      </c>
      <c r="G28" s="4">
        <v>96</v>
      </c>
      <c r="H28" s="4">
        <v>92</v>
      </c>
      <c r="I28" s="4">
        <v>92</v>
      </c>
      <c r="J28" s="4">
        <v>96</v>
      </c>
      <c r="K28" s="4">
        <v>98</v>
      </c>
      <c r="L28" s="95">
        <f>SUM(F28:K28)</f>
        <v>574</v>
      </c>
      <c r="M28" s="96">
        <v>21</v>
      </c>
      <c r="N28" s="4">
        <v>98</v>
      </c>
      <c r="O28" s="4">
        <v>100</v>
      </c>
      <c r="P28" s="4">
        <v>90</v>
      </c>
      <c r="Q28" s="4">
        <v>89</v>
      </c>
      <c r="R28" s="4">
        <v>94</v>
      </c>
      <c r="S28" s="4">
        <v>96</v>
      </c>
      <c r="T28" s="95">
        <f>SUM(N28:S28)</f>
        <v>567</v>
      </c>
      <c r="U28" s="96">
        <v>19</v>
      </c>
      <c r="V28" s="82">
        <v>99</v>
      </c>
      <c r="W28" s="67">
        <v>100</v>
      </c>
      <c r="X28" s="83">
        <v>95</v>
      </c>
      <c r="Y28" s="83">
        <v>92</v>
      </c>
      <c r="Z28" s="83">
        <v>92</v>
      </c>
      <c r="AA28" s="47">
        <v>92</v>
      </c>
      <c r="AB28" s="95">
        <f>SUM(V28:AA28)</f>
        <v>570</v>
      </c>
      <c r="AC28" s="96">
        <v>23</v>
      </c>
      <c r="AD28" s="122">
        <f>L28+T28+AB28</f>
        <v>1711</v>
      </c>
      <c r="AE28" s="47">
        <f>M28+U28+AC28</f>
        <v>63</v>
      </c>
      <c r="AF28" s="171"/>
      <c r="AG28" s="162"/>
      <c r="AH28" s="163"/>
      <c r="AJ28" s="113"/>
      <c r="AK28" s="160"/>
      <c r="AL28" s="160"/>
    </row>
    <row r="29" spans="1:38" ht="24.75" customHeight="1">
      <c r="A29" s="3">
        <v>16</v>
      </c>
      <c r="B29" s="152">
        <v>7</v>
      </c>
      <c r="C29" s="154" t="s">
        <v>160</v>
      </c>
      <c r="D29" s="154" t="s">
        <v>161</v>
      </c>
      <c r="E29" s="155" t="s">
        <v>37</v>
      </c>
      <c r="F29" s="4">
        <v>96</v>
      </c>
      <c r="G29" s="4">
        <v>97</v>
      </c>
      <c r="H29" s="4">
        <v>93</v>
      </c>
      <c r="I29" s="4">
        <v>93</v>
      </c>
      <c r="J29" s="4">
        <v>93</v>
      </c>
      <c r="K29" s="4">
        <v>90</v>
      </c>
      <c r="L29" s="95">
        <f>SUM(F29:K29)</f>
        <v>562</v>
      </c>
      <c r="M29" s="96">
        <v>13</v>
      </c>
      <c r="N29" s="4">
        <v>94</v>
      </c>
      <c r="O29" s="4">
        <v>97</v>
      </c>
      <c r="P29" s="4">
        <v>92</v>
      </c>
      <c r="Q29" s="4">
        <v>91</v>
      </c>
      <c r="R29" s="4">
        <v>89</v>
      </c>
      <c r="S29" s="4">
        <v>90</v>
      </c>
      <c r="T29" s="95">
        <f>SUM(N29:S29)</f>
        <v>553</v>
      </c>
      <c r="U29" s="96">
        <v>10</v>
      </c>
      <c r="V29" s="82">
        <v>95</v>
      </c>
      <c r="W29" s="83">
        <v>96</v>
      </c>
      <c r="X29" s="83">
        <v>91</v>
      </c>
      <c r="Y29" s="83">
        <v>95</v>
      </c>
      <c r="Z29" s="83">
        <v>91</v>
      </c>
      <c r="AA29" s="47">
        <v>97</v>
      </c>
      <c r="AB29" s="95">
        <f>SUM(V29:AA29)</f>
        <v>565</v>
      </c>
      <c r="AC29" s="96">
        <v>17</v>
      </c>
      <c r="AD29" s="122">
        <f>L29+T29+AB29</f>
        <v>1680</v>
      </c>
      <c r="AE29" s="47">
        <f>M29+U29+AC29</f>
        <v>40</v>
      </c>
      <c r="AF29" s="40"/>
      <c r="AG29" s="41"/>
      <c r="AH29" s="42"/>
      <c r="AJ29" s="113"/>
      <c r="AK29" s="160"/>
      <c r="AL29" s="160"/>
    </row>
    <row r="30" spans="1:38" ht="24.75" customHeight="1">
      <c r="A30" s="3">
        <v>17</v>
      </c>
      <c r="B30" s="152">
        <v>110</v>
      </c>
      <c r="C30" s="153" t="s">
        <v>162</v>
      </c>
      <c r="D30" s="154" t="s">
        <v>163</v>
      </c>
      <c r="E30" s="155" t="s">
        <v>20</v>
      </c>
      <c r="F30" s="4">
        <v>97</v>
      </c>
      <c r="G30" s="4">
        <v>98</v>
      </c>
      <c r="H30" s="4">
        <v>80</v>
      </c>
      <c r="I30" s="4">
        <v>85</v>
      </c>
      <c r="J30" s="4">
        <v>97</v>
      </c>
      <c r="K30" s="4">
        <v>95</v>
      </c>
      <c r="L30" s="95">
        <f>SUM(F30:K30)</f>
        <v>552</v>
      </c>
      <c r="M30" s="96">
        <v>11</v>
      </c>
      <c r="N30" s="4">
        <v>92</v>
      </c>
      <c r="O30" s="4">
        <v>96</v>
      </c>
      <c r="P30" s="4">
        <v>89</v>
      </c>
      <c r="Q30" s="4">
        <v>84</v>
      </c>
      <c r="R30" s="4">
        <v>98</v>
      </c>
      <c r="S30" s="4">
        <v>94</v>
      </c>
      <c r="T30" s="95">
        <f>SUM(N30:S30)</f>
        <v>553</v>
      </c>
      <c r="U30" s="96">
        <v>16</v>
      </c>
      <c r="V30" s="82">
        <v>96</v>
      </c>
      <c r="W30" s="83">
        <v>96</v>
      </c>
      <c r="X30" s="83">
        <v>88</v>
      </c>
      <c r="Y30" s="83">
        <v>90</v>
      </c>
      <c r="Z30" s="83">
        <v>96</v>
      </c>
      <c r="AA30" s="47">
        <v>97</v>
      </c>
      <c r="AB30" s="95">
        <f>SUM(V30:AA30)</f>
        <v>563</v>
      </c>
      <c r="AC30" s="96">
        <v>16</v>
      </c>
      <c r="AD30" s="122">
        <f>L30+T30+AB30</f>
        <v>1668</v>
      </c>
      <c r="AE30" s="47">
        <f>M30+U30+AC30</f>
        <v>43</v>
      </c>
      <c r="AF30" s="40"/>
      <c r="AG30" s="41"/>
      <c r="AH30" s="42"/>
      <c r="AJ30" s="113"/>
      <c r="AK30" s="160"/>
      <c r="AL30" s="160"/>
    </row>
    <row r="31" spans="1:38" ht="24.75" customHeight="1">
      <c r="A31" s="3">
        <v>18</v>
      </c>
      <c r="B31" s="152">
        <v>83</v>
      </c>
      <c r="C31" s="153" t="s">
        <v>164</v>
      </c>
      <c r="D31" s="154" t="s">
        <v>154</v>
      </c>
      <c r="E31" s="155" t="s">
        <v>20</v>
      </c>
      <c r="F31" s="4">
        <v>97</v>
      </c>
      <c r="G31" s="4">
        <v>97</v>
      </c>
      <c r="H31" s="4">
        <v>93</v>
      </c>
      <c r="I31" s="4">
        <v>93</v>
      </c>
      <c r="J31" s="4">
        <v>93</v>
      </c>
      <c r="K31" s="4">
        <v>94</v>
      </c>
      <c r="L31" s="95">
        <f>SUM(F31:K31)</f>
        <v>567</v>
      </c>
      <c r="M31" s="96">
        <v>17</v>
      </c>
      <c r="N31" s="4">
        <v>98</v>
      </c>
      <c r="O31" s="4">
        <v>96</v>
      </c>
      <c r="P31" s="4">
        <v>93</v>
      </c>
      <c r="Q31" s="4">
        <v>91</v>
      </c>
      <c r="R31" s="4">
        <v>96</v>
      </c>
      <c r="S31" s="4">
        <v>94</v>
      </c>
      <c r="T31" s="95">
        <f>SUM(N31:S31)</f>
        <v>568</v>
      </c>
      <c r="U31" s="96">
        <v>16</v>
      </c>
      <c r="V31" s="82">
        <v>96</v>
      </c>
      <c r="W31" s="83">
        <v>98</v>
      </c>
      <c r="X31" s="83">
        <v>94</v>
      </c>
      <c r="Y31" s="83">
        <v>92</v>
      </c>
      <c r="Z31" s="83">
        <v>89</v>
      </c>
      <c r="AA31" s="47">
        <v>94</v>
      </c>
      <c r="AB31" s="95">
        <f>SUM(V31:AA31)</f>
        <v>563</v>
      </c>
      <c r="AC31" s="96">
        <v>15</v>
      </c>
      <c r="AD31" s="122">
        <f>L31+T31+AB31</f>
        <v>1698</v>
      </c>
      <c r="AE31" s="47">
        <f>M31+U31+AC31</f>
        <v>48</v>
      </c>
      <c r="AF31" s="161"/>
      <c r="AG31" s="162"/>
      <c r="AH31" s="163"/>
      <c r="AJ31" s="113"/>
      <c r="AK31" s="160"/>
      <c r="AL31" s="160"/>
    </row>
    <row r="32" spans="1:38" ht="24.75" customHeight="1">
      <c r="A32" s="3">
        <v>19</v>
      </c>
      <c r="B32" s="152">
        <v>45</v>
      </c>
      <c r="C32" s="153" t="s">
        <v>165</v>
      </c>
      <c r="D32" s="154" t="s">
        <v>166</v>
      </c>
      <c r="E32" s="155" t="s">
        <v>37</v>
      </c>
      <c r="F32" s="4">
        <v>92</v>
      </c>
      <c r="G32" s="4">
        <v>94</v>
      </c>
      <c r="H32" s="4">
        <v>91</v>
      </c>
      <c r="I32" s="4">
        <v>91</v>
      </c>
      <c r="J32" s="4">
        <v>91</v>
      </c>
      <c r="K32" s="4">
        <v>86</v>
      </c>
      <c r="L32" s="95">
        <f>SUM(F32:K32)</f>
        <v>545</v>
      </c>
      <c r="M32" s="96">
        <v>14</v>
      </c>
      <c r="N32" s="4">
        <v>95</v>
      </c>
      <c r="O32" s="4">
        <v>97</v>
      </c>
      <c r="P32" s="4">
        <v>94</v>
      </c>
      <c r="Q32" s="4">
        <v>89</v>
      </c>
      <c r="R32" s="4">
        <v>89</v>
      </c>
      <c r="S32" s="4">
        <v>93</v>
      </c>
      <c r="T32" s="95">
        <f>SUM(N32:S32)</f>
        <v>557</v>
      </c>
      <c r="U32" s="96">
        <v>11</v>
      </c>
      <c r="V32" s="82">
        <v>98</v>
      </c>
      <c r="W32" s="83">
        <v>94</v>
      </c>
      <c r="X32" s="83">
        <v>88</v>
      </c>
      <c r="Y32" s="83">
        <v>94</v>
      </c>
      <c r="Z32" s="83">
        <v>92</v>
      </c>
      <c r="AA32" s="47">
        <v>93</v>
      </c>
      <c r="AB32" s="95">
        <f>SUM(V32:AA32)</f>
        <v>559</v>
      </c>
      <c r="AC32" s="96">
        <v>11</v>
      </c>
      <c r="AD32" s="122">
        <f>L32+T32+AB32</f>
        <v>1661</v>
      </c>
      <c r="AE32" s="47">
        <f>M32+U32+AC32</f>
        <v>36</v>
      </c>
      <c r="AF32" s="40"/>
      <c r="AG32" s="41"/>
      <c r="AH32" s="42"/>
      <c r="AJ32" s="113"/>
      <c r="AK32" s="160"/>
      <c r="AL32" s="160"/>
    </row>
    <row r="33" spans="1:38" ht="24.75" customHeight="1">
      <c r="A33" s="3">
        <v>20</v>
      </c>
      <c r="B33" s="152">
        <v>38</v>
      </c>
      <c r="C33" s="153" t="s">
        <v>167</v>
      </c>
      <c r="D33" s="154" t="s">
        <v>168</v>
      </c>
      <c r="E33" s="155" t="s">
        <v>20</v>
      </c>
      <c r="F33" s="4">
        <v>96</v>
      </c>
      <c r="G33" s="4">
        <v>98</v>
      </c>
      <c r="H33" s="4">
        <v>85</v>
      </c>
      <c r="I33" s="4">
        <v>81</v>
      </c>
      <c r="J33" s="4">
        <v>88</v>
      </c>
      <c r="K33" s="4">
        <v>85</v>
      </c>
      <c r="L33" s="95">
        <f>SUM(F33:K33)</f>
        <v>533</v>
      </c>
      <c r="M33" s="96">
        <v>8</v>
      </c>
      <c r="N33" s="4">
        <v>96</v>
      </c>
      <c r="O33" s="4">
        <v>98</v>
      </c>
      <c r="P33" s="4">
        <v>91</v>
      </c>
      <c r="Q33" s="4">
        <v>86</v>
      </c>
      <c r="R33" s="4">
        <v>91</v>
      </c>
      <c r="S33" s="4">
        <v>88</v>
      </c>
      <c r="T33" s="95">
        <f>SUM(N33:S33)</f>
        <v>550</v>
      </c>
      <c r="U33" s="96">
        <v>12</v>
      </c>
      <c r="V33" s="82">
        <v>97</v>
      </c>
      <c r="W33" s="83">
        <v>96</v>
      </c>
      <c r="X33" s="83">
        <v>87</v>
      </c>
      <c r="Y33" s="83">
        <v>88</v>
      </c>
      <c r="Z33" s="83">
        <v>96</v>
      </c>
      <c r="AA33" s="47">
        <v>94</v>
      </c>
      <c r="AB33" s="95">
        <f>SUM(V33:AA33)</f>
        <v>558</v>
      </c>
      <c r="AC33" s="96">
        <v>14</v>
      </c>
      <c r="AD33" s="122">
        <f>L33+T33+AB33</f>
        <v>1641</v>
      </c>
      <c r="AE33" s="47">
        <f>M33+U33+AC33</f>
        <v>34</v>
      </c>
      <c r="AF33" s="40"/>
      <c r="AG33" s="41"/>
      <c r="AH33" s="42"/>
      <c r="AJ33" s="113"/>
      <c r="AK33" s="160"/>
      <c r="AL33" s="160"/>
    </row>
    <row r="34" spans="1:34" ht="24.75" customHeight="1">
      <c r="A34" s="3">
        <v>21</v>
      </c>
      <c r="B34" s="152">
        <v>4</v>
      </c>
      <c r="C34" s="154" t="s">
        <v>169</v>
      </c>
      <c r="D34" s="154" t="s">
        <v>170</v>
      </c>
      <c r="E34" s="155" t="s">
        <v>37</v>
      </c>
      <c r="F34" s="4">
        <v>94</v>
      </c>
      <c r="G34" s="4">
        <v>95</v>
      </c>
      <c r="H34" s="4">
        <v>94</v>
      </c>
      <c r="I34" s="4">
        <v>93</v>
      </c>
      <c r="J34" s="4">
        <v>93</v>
      </c>
      <c r="K34" s="4">
        <v>93</v>
      </c>
      <c r="L34" s="95">
        <f>SUM(F34:K34)</f>
        <v>562</v>
      </c>
      <c r="M34" s="96">
        <v>16</v>
      </c>
      <c r="N34" s="4">
        <v>97</v>
      </c>
      <c r="O34" s="4">
        <v>94</v>
      </c>
      <c r="P34" s="4">
        <v>91</v>
      </c>
      <c r="Q34" s="4">
        <v>91</v>
      </c>
      <c r="R34" s="4">
        <v>94</v>
      </c>
      <c r="S34" s="4">
        <v>95</v>
      </c>
      <c r="T34" s="95">
        <f>SUM(N34:S34)</f>
        <v>562</v>
      </c>
      <c r="U34" s="96">
        <v>15</v>
      </c>
      <c r="V34" s="82">
        <v>97</v>
      </c>
      <c r="W34" s="83">
        <v>94</v>
      </c>
      <c r="X34" s="83">
        <v>91</v>
      </c>
      <c r="Y34" s="83">
        <v>95</v>
      </c>
      <c r="Z34" s="83">
        <v>92</v>
      </c>
      <c r="AA34" s="47">
        <v>89</v>
      </c>
      <c r="AB34" s="95">
        <f>SUM(V34:AA34)</f>
        <v>558</v>
      </c>
      <c r="AC34" s="96">
        <v>13</v>
      </c>
      <c r="AD34" s="122">
        <f>L34+T34+AB34</f>
        <v>1682</v>
      </c>
      <c r="AE34" s="47">
        <f>M34+U34+AC34</f>
        <v>44</v>
      </c>
      <c r="AF34" s="171"/>
      <c r="AG34" s="172"/>
      <c r="AH34" s="173"/>
    </row>
    <row r="35" spans="1:34" ht="24.75" customHeight="1">
      <c r="A35" s="3">
        <v>22</v>
      </c>
      <c r="B35" s="152">
        <v>101</v>
      </c>
      <c r="C35" s="165" t="s">
        <v>171</v>
      </c>
      <c r="D35" s="166" t="s">
        <v>172</v>
      </c>
      <c r="E35" s="155" t="s">
        <v>20</v>
      </c>
      <c r="F35" s="4">
        <v>95</v>
      </c>
      <c r="G35" s="4">
        <v>97</v>
      </c>
      <c r="H35" s="4">
        <v>93</v>
      </c>
      <c r="I35" s="4">
        <v>95</v>
      </c>
      <c r="J35" s="4">
        <v>96</v>
      </c>
      <c r="K35" s="4">
        <v>95</v>
      </c>
      <c r="L35" s="95">
        <f>SUM(F35:K35)</f>
        <v>571</v>
      </c>
      <c r="M35" s="96">
        <v>18</v>
      </c>
      <c r="N35" s="4">
        <v>97</v>
      </c>
      <c r="O35" s="4">
        <v>97</v>
      </c>
      <c r="P35" s="4">
        <v>94</v>
      </c>
      <c r="Q35" s="4">
        <v>98</v>
      </c>
      <c r="R35" s="4">
        <v>94</v>
      </c>
      <c r="S35" s="4">
        <v>94</v>
      </c>
      <c r="T35" s="95">
        <f>SUM(N35:S35)</f>
        <v>574</v>
      </c>
      <c r="U35" s="96">
        <v>19</v>
      </c>
      <c r="V35" s="82">
        <v>91</v>
      </c>
      <c r="W35" s="83">
        <v>96</v>
      </c>
      <c r="X35" s="83">
        <v>94</v>
      </c>
      <c r="Y35" s="83">
        <v>92</v>
      </c>
      <c r="Z35" s="83">
        <v>91</v>
      </c>
      <c r="AA35" s="47">
        <v>93</v>
      </c>
      <c r="AB35" s="95">
        <f>SUM(V35:AA35)</f>
        <v>557</v>
      </c>
      <c r="AC35" s="96">
        <v>12</v>
      </c>
      <c r="AD35" s="122">
        <f>L35+T35+AB35</f>
        <v>1702</v>
      </c>
      <c r="AE35" s="47">
        <f>M35+U35+AC35</f>
        <v>49</v>
      </c>
      <c r="AF35" s="161"/>
      <c r="AG35" s="162"/>
      <c r="AH35" s="163"/>
    </row>
    <row r="36" spans="1:34" ht="24.75" customHeight="1">
      <c r="A36" s="3">
        <v>23</v>
      </c>
      <c r="B36" s="152">
        <v>63</v>
      </c>
      <c r="C36" s="153" t="s">
        <v>173</v>
      </c>
      <c r="D36" s="154" t="s">
        <v>174</v>
      </c>
      <c r="E36" s="155" t="s">
        <v>20</v>
      </c>
      <c r="F36" s="4">
        <v>95</v>
      </c>
      <c r="G36" s="4">
        <v>92</v>
      </c>
      <c r="H36" s="4">
        <v>94</v>
      </c>
      <c r="I36" s="4">
        <v>91</v>
      </c>
      <c r="J36" s="4">
        <v>89</v>
      </c>
      <c r="K36" s="4">
        <v>92</v>
      </c>
      <c r="L36" s="95">
        <f>SUM(F36:K36)</f>
        <v>553</v>
      </c>
      <c r="M36" s="96">
        <v>8</v>
      </c>
      <c r="N36" s="4">
        <v>98</v>
      </c>
      <c r="O36" s="4">
        <v>96</v>
      </c>
      <c r="P36" s="4">
        <v>92</v>
      </c>
      <c r="Q36" s="4">
        <v>96</v>
      </c>
      <c r="R36" s="4">
        <v>88</v>
      </c>
      <c r="S36" s="4">
        <v>94</v>
      </c>
      <c r="T36" s="95">
        <f>SUM(N36:S36)</f>
        <v>564</v>
      </c>
      <c r="U36" s="96">
        <v>10</v>
      </c>
      <c r="V36" s="82">
        <v>92</v>
      </c>
      <c r="W36" s="83">
        <v>95</v>
      </c>
      <c r="X36" s="83">
        <v>92</v>
      </c>
      <c r="Y36" s="83">
        <v>95</v>
      </c>
      <c r="Z36" s="83">
        <v>83</v>
      </c>
      <c r="AA36" s="47">
        <v>95</v>
      </c>
      <c r="AB36" s="95">
        <f>SUM(V36:AA36)</f>
        <v>552</v>
      </c>
      <c r="AC36" s="96">
        <v>15</v>
      </c>
      <c r="AD36" s="122">
        <f>L36+T36+AB36</f>
        <v>1669</v>
      </c>
      <c r="AE36" s="47">
        <f>M36+U36+AC36</f>
        <v>33</v>
      </c>
      <c r="AF36" s="171"/>
      <c r="AG36" s="172"/>
      <c r="AH36" s="173"/>
    </row>
    <row r="37" spans="1:34" ht="24.75" customHeight="1">
      <c r="A37" s="3">
        <v>24</v>
      </c>
      <c r="B37" s="152">
        <v>9</v>
      </c>
      <c r="C37" s="154" t="s">
        <v>175</v>
      </c>
      <c r="D37" s="154" t="s">
        <v>161</v>
      </c>
      <c r="E37" s="155" t="s">
        <v>37</v>
      </c>
      <c r="F37" s="4">
        <v>99</v>
      </c>
      <c r="G37" s="4">
        <v>98</v>
      </c>
      <c r="H37" s="4">
        <v>90</v>
      </c>
      <c r="I37" s="4">
        <v>87</v>
      </c>
      <c r="J37" s="4">
        <v>95</v>
      </c>
      <c r="K37" s="4">
        <v>96</v>
      </c>
      <c r="L37" s="107">
        <f>SUM(F37:K37)</f>
        <v>565</v>
      </c>
      <c r="M37" s="108">
        <v>16</v>
      </c>
      <c r="N37" s="4">
        <v>98</v>
      </c>
      <c r="O37" s="4">
        <v>98</v>
      </c>
      <c r="P37" s="4">
        <v>86</v>
      </c>
      <c r="Q37" s="4">
        <v>81</v>
      </c>
      <c r="R37" s="4">
        <v>88</v>
      </c>
      <c r="S37" s="4">
        <v>95</v>
      </c>
      <c r="T37" s="107">
        <f>SUM(N37:S37)</f>
        <v>546</v>
      </c>
      <c r="U37" s="108">
        <v>14</v>
      </c>
      <c r="V37" s="110">
        <v>96</v>
      </c>
      <c r="W37" s="132">
        <v>94</v>
      </c>
      <c r="X37" s="132">
        <v>84</v>
      </c>
      <c r="Y37" s="132">
        <v>90</v>
      </c>
      <c r="Z37" s="132">
        <v>86</v>
      </c>
      <c r="AA37" s="62">
        <v>89</v>
      </c>
      <c r="AB37" s="107">
        <f>SUM(V37:AA37)</f>
        <v>539</v>
      </c>
      <c r="AC37" s="108">
        <v>13</v>
      </c>
      <c r="AD37" s="75">
        <f>L37+T37+AB37</f>
        <v>1650</v>
      </c>
      <c r="AE37" s="62">
        <f>M37+U37+AC37</f>
        <v>43</v>
      </c>
      <c r="AF37" s="57"/>
      <c r="AG37" s="58"/>
      <c r="AH37" s="59"/>
    </row>
    <row r="38" spans="2:32" ht="15.75" customHeight="1">
      <c r="B38" s="102"/>
      <c r="T38" s="3"/>
      <c r="AF38" s="3" t="s">
        <v>176</v>
      </c>
    </row>
    <row r="39" spans="2:30" ht="14.25">
      <c r="B39" s="102"/>
      <c r="T39" s="3"/>
      <c r="AB39" s="3"/>
      <c r="AC39" s="3" t="s">
        <v>177</v>
      </c>
      <c r="AD39" s="3"/>
    </row>
    <row r="40" spans="2:20" ht="14.25">
      <c r="B40" s="102"/>
      <c r="T40" s="3"/>
    </row>
    <row r="41" ht="14.25">
      <c r="T41" s="3"/>
    </row>
    <row r="42" ht="14.25">
      <c r="T42" s="3"/>
    </row>
    <row r="43" ht="14.25">
      <c r="T43" s="3"/>
    </row>
    <row r="44" ht="14.25">
      <c r="T44" s="3"/>
    </row>
    <row r="45" ht="14.25">
      <c r="T45" s="3"/>
    </row>
    <row r="46" ht="14.25">
      <c r="T46" s="3"/>
    </row>
    <row r="47" ht="14.25">
      <c r="T47" s="3"/>
    </row>
    <row r="48" ht="14.25">
      <c r="T48" s="3"/>
    </row>
    <row r="49" ht="14.25">
      <c r="T49" s="3"/>
    </row>
    <row r="50" ht="14.25">
      <c r="T50" s="3"/>
    </row>
    <row r="51" ht="14.25">
      <c r="T51" s="3"/>
    </row>
    <row r="52" ht="14.25">
      <c r="T52" s="3"/>
    </row>
    <row r="53" ht="14.25">
      <c r="T53" s="3"/>
    </row>
    <row r="54" ht="14.25">
      <c r="T54" s="3"/>
    </row>
    <row r="55" ht="14.25">
      <c r="T55" s="3"/>
    </row>
    <row r="56" ht="14.25">
      <c r="T56" s="3"/>
    </row>
    <row r="57" ht="14.25">
      <c r="T57" s="3"/>
    </row>
    <row r="58" ht="14.25">
      <c r="T58" s="3"/>
    </row>
    <row r="59" ht="14.25">
      <c r="T59" s="3"/>
    </row>
    <row r="60" ht="14.25">
      <c r="T60" s="3"/>
    </row>
    <row r="61" ht="14.25">
      <c r="T61" s="3"/>
    </row>
    <row r="62" ht="14.25">
      <c r="T62" s="3"/>
    </row>
    <row r="63" ht="14.25">
      <c r="T63" s="3"/>
    </row>
    <row r="64" ht="14.25">
      <c r="T64" s="3"/>
    </row>
    <row r="65" ht="14.25">
      <c r="T65" s="3"/>
    </row>
    <row r="66" ht="14.25">
      <c r="T66" s="3"/>
    </row>
    <row r="67" ht="14.25">
      <c r="T67" s="3"/>
    </row>
    <row r="68" ht="14.25">
      <c r="T68" s="3"/>
    </row>
    <row r="69" ht="14.25">
      <c r="T69" s="3"/>
    </row>
    <row r="70" ht="14.25">
      <c r="T70" s="3"/>
    </row>
    <row r="71" ht="14.25">
      <c r="T71" s="3"/>
    </row>
    <row r="72" ht="14.25">
      <c r="T72" s="3"/>
    </row>
    <row r="73" ht="14.25">
      <c r="T73" s="3"/>
    </row>
    <row r="74" ht="14.25">
      <c r="T74" s="3"/>
    </row>
    <row r="75" ht="14.25">
      <c r="T75" s="3"/>
    </row>
    <row r="76" ht="14.25">
      <c r="T76" s="3"/>
    </row>
    <row r="77" ht="14.25">
      <c r="T77" s="3"/>
    </row>
    <row r="78" ht="14.25">
      <c r="T78" s="3"/>
    </row>
    <row r="79" ht="14.25">
      <c r="T79" s="3"/>
    </row>
    <row r="80" ht="14.25">
      <c r="T80" s="3"/>
    </row>
    <row r="81" ht="14.25">
      <c r="T81" s="3"/>
    </row>
    <row r="82" ht="14.25">
      <c r="T82" s="3"/>
    </row>
    <row r="83" ht="14.25">
      <c r="T83" s="3"/>
    </row>
    <row r="84" ht="14.25">
      <c r="T84" s="3"/>
    </row>
    <row r="85" ht="14.25">
      <c r="T85" s="3"/>
    </row>
    <row r="86" ht="14.25">
      <c r="T86" s="3"/>
    </row>
    <row r="87" ht="14.25">
      <c r="T87" s="3"/>
    </row>
    <row r="88" ht="14.25">
      <c r="T88" s="3"/>
    </row>
    <row r="89" ht="14.25">
      <c r="T89" s="3"/>
    </row>
    <row r="90" ht="14.25">
      <c r="T90" s="3"/>
    </row>
    <row r="91" ht="14.25">
      <c r="T91" s="3"/>
    </row>
    <row r="92" ht="14.25">
      <c r="T92" s="3"/>
    </row>
    <row r="93" ht="14.25">
      <c r="T93" s="3"/>
    </row>
    <row r="94" ht="14.25">
      <c r="T94" s="3"/>
    </row>
    <row r="95" ht="14.25">
      <c r="T95" s="3"/>
    </row>
    <row r="96" ht="14.25">
      <c r="T96" s="3"/>
    </row>
    <row r="97" ht="14.25">
      <c r="T97" s="3"/>
    </row>
    <row r="98" ht="14.25">
      <c r="T98" s="3"/>
    </row>
    <row r="99" ht="14.25">
      <c r="T99" s="3"/>
    </row>
    <row r="100" ht="14.25">
      <c r="T100" s="3"/>
    </row>
    <row r="101" ht="14.25">
      <c r="T101" s="3"/>
    </row>
    <row r="102" ht="14.25">
      <c r="T102" s="3"/>
    </row>
    <row r="103" ht="14.25">
      <c r="T103" s="3"/>
    </row>
    <row r="104" ht="14.25">
      <c r="T104" s="3"/>
    </row>
    <row r="105" ht="14.25">
      <c r="T105" s="3"/>
    </row>
    <row r="106" ht="14.25">
      <c r="T106" s="3"/>
    </row>
    <row r="107" ht="14.25">
      <c r="T107" s="3"/>
    </row>
    <row r="108" ht="14.25">
      <c r="T108" s="3"/>
    </row>
    <row r="109" ht="14.25">
      <c r="T109" s="3"/>
    </row>
    <row r="110" ht="14.25">
      <c r="T110" s="3"/>
    </row>
    <row r="111" ht="14.25">
      <c r="T111" s="3"/>
    </row>
    <row r="112" ht="14.25">
      <c r="T112" s="3"/>
    </row>
    <row r="113" ht="14.25">
      <c r="T113" s="3"/>
    </row>
    <row r="114" ht="14.25">
      <c r="T114" s="3"/>
    </row>
    <row r="115" ht="14.25">
      <c r="T115" s="3"/>
    </row>
    <row r="116" ht="14.25">
      <c r="T116" s="3"/>
    </row>
    <row r="117" ht="14.25">
      <c r="T117" s="3"/>
    </row>
    <row r="118" ht="14.25">
      <c r="T118" s="3"/>
    </row>
    <row r="119" ht="14.25">
      <c r="T119" s="3"/>
    </row>
    <row r="120" ht="14.25">
      <c r="T120" s="3"/>
    </row>
    <row r="121" ht="14.25">
      <c r="T121" s="3"/>
    </row>
    <row r="122" ht="14.25">
      <c r="T122" s="3"/>
    </row>
    <row r="123" ht="14.25">
      <c r="T123" s="3"/>
    </row>
    <row r="124" ht="14.25">
      <c r="T124" s="3"/>
    </row>
    <row r="125" ht="14.25">
      <c r="T125" s="3"/>
    </row>
    <row r="126" ht="14.25">
      <c r="T126" s="3"/>
    </row>
    <row r="127" ht="14.25">
      <c r="T127" s="3"/>
    </row>
    <row r="128" ht="14.25">
      <c r="T128" s="3"/>
    </row>
    <row r="129" ht="14.25">
      <c r="T129" s="3"/>
    </row>
    <row r="130" ht="14.25">
      <c r="T130" s="3"/>
    </row>
    <row r="131" ht="14.25">
      <c r="T131" s="3"/>
    </row>
    <row r="132" ht="14.25">
      <c r="T132" s="3"/>
    </row>
    <row r="133" ht="14.25">
      <c r="T133" s="3"/>
    </row>
    <row r="134" ht="14.25">
      <c r="T134" s="3"/>
    </row>
    <row r="135" ht="14.25">
      <c r="T135" s="3"/>
    </row>
    <row r="136" ht="14.25">
      <c r="T136" s="3"/>
    </row>
    <row r="137" ht="14.25">
      <c r="T137" s="3"/>
    </row>
    <row r="138" ht="14.25">
      <c r="T138" s="3"/>
    </row>
    <row r="139" ht="14.25">
      <c r="T139" s="3"/>
    </row>
    <row r="140" ht="14.25">
      <c r="T140" s="3"/>
    </row>
    <row r="141" ht="14.25">
      <c r="T141" s="3"/>
    </row>
    <row r="142" ht="14.25">
      <c r="T142" s="3"/>
    </row>
    <row r="143" ht="14.25">
      <c r="T143" s="3"/>
    </row>
    <row r="144" ht="14.25">
      <c r="T144" s="3"/>
    </row>
    <row r="145" ht="14.25">
      <c r="T145" s="3"/>
    </row>
    <row r="146" ht="14.25">
      <c r="T146" s="3"/>
    </row>
    <row r="147" ht="14.25">
      <c r="T147" s="3"/>
    </row>
    <row r="148" ht="14.25">
      <c r="T148" s="3"/>
    </row>
    <row r="149" ht="14.25">
      <c r="T149" s="3"/>
    </row>
    <row r="150" ht="14.25">
      <c r="T150" s="3"/>
    </row>
    <row r="151" ht="14.25">
      <c r="T151" s="3"/>
    </row>
    <row r="152" ht="14.25">
      <c r="T152" s="3"/>
    </row>
    <row r="153" ht="14.25">
      <c r="T153" s="3"/>
    </row>
    <row r="154" ht="14.25">
      <c r="T154" s="3"/>
    </row>
    <row r="155" ht="14.25">
      <c r="T155" s="3"/>
    </row>
    <row r="156" ht="14.25">
      <c r="T156" s="3"/>
    </row>
    <row r="157" ht="14.25">
      <c r="T157" s="3"/>
    </row>
    <row r="158" ht="14.25">
      <c r="T158" s="3"/>
    </row>
    <row r="159" ht="14.25">
      <c r="T159" s="3"/>
    </row>
    <row r="160" ht="14.25">
      <c r="T160" s="3"/>
    </row>
    <row r="161" ht="14.25">
      <c r="T161" s="3"/>
    </row>
    <row r="162" ht="14.25">
      <c r="T162" s="3"/>
    </row>
    <row r="163" ht="14.25">
      <c r="T163" s="3"/>
    </row>
    <row r="164" ht="14.25">
      <c r="T164" s="3"/>
    </row>
    <row r="165" ht="14.25">
      <c r="T165" s="3"/>
    </row>
    <row r="166" ht="14.25">
      <c r="T166" s="3"/>
    </row>
    <row r="167" ht="14.25">
      <c r="T167" s="3"/>
    </row>
  </sheetData>
  <mergeCells count="21">
    <mergeCell ref="A1:AH1"/>
    <mergeCell ref="A2:AH2"/>
    <mergeCell ref="A3:AH3"/>
    <mergeCell ref="A4:AH4"/>
    <mergeCell ref="M7:U7"/>
    <mergeCell ref="M8:U8"/>
    <mergeCell ref="M9:U9"/>
    <mergeCell ref="AI11:AI13"/>
    <mergeCell ref="A12:E12"/>
    <mergeCell ref="F12:M12"/>
    <mergeCell ref="N12:U12"/>
    <mergeCell ref="V12:AC12"/>
    <mergeCell ref="F13:G13"/>
    <mergeCell ref="H13:I13"/>
    <mergeCell ref="J13:K13"/>
    <mergeCell ref="N13:O13"/>
    <mergeCell ref="P13:Q13"/>
    <mergeCell ref="R13:S13"/>
    <mergeCell ref="V13:W13"/>
    <mergeCell ref="X13:Y13"/>
    <mergeCell ref="Z13:AA13"/>
  </mergeCells>
  <conditionalFormatting sqref="N1:S65536 AF27:AF28">
    <cfRule type="cellIs" priority="1" dxfId="0" operator="equal" stopIfTrue="1">
      <formula>100</formula>
    </cfRule>
  </conditionalFormatting>
  <conditionalFormatting sqref="F1:K65536 V1:AA13 V38:AA65536">
    <cfRule type="cellIs" priority="2" dxfId="1" operator="equal" stopIfTrue="1">
      <formula>100</formula>
    </cfRule>
  </conditionalFormatting>
  <conditionalFormatting sqref="V14:AA37">
    <cfRule type="cellIs" priority="3" dxfId="2" operator="equal" stopIfTrue="1">
      <formula>100</formula>
    </cfRule>
  </conditionalFormatting>
  <printOptions horizontalCentered="1"/>
  <pageMargins left="0" right="0" top="0.25" bottom="0.25" header="0.5118055555555555" footer="0.5118055555555555"/>
  <pageSetup horizontalDpi="300" verticalDpi="300" orientation="portrait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30"/>
  <sheetViews>
    <sheetView workbookViewId="0" topLeftCell="A29">
      <selection activeCell="Y8" sqref="Y8"/>
    </sheetView>
  </sheetViews>
  <sheetFormatPr defaultColWidth="9.140625" defaultRowHeight="12.75"/>
  <cols>
    <col min="1" max="1" width="5.00390625" style="65" customWidth="1"/>
    <col min="2" max="2" width="5.140625" style="0" customWidth="1"/>
    <col min="3" max="3" width="14.7109375" style="0" customWidth="1"/>
    <col min="4" max="4" width="11.57421875" style="0" customWidth="1"/>
    <col min="5" max="5" width="5.00390625" style="4" customWidth="1"/>
    <col min="6" max="11" width="0" style="4" hidden="1" customWidth="1"/>
    <col min="12" max="13" width="5.140625" style="4" customWidth="1"/>
    <col min="14" max="19" width="0" style="4" hidden="1" customWidth="1"/>
    <col min="20" max="20" width="5.140625" style="4" customWidth="1"/>
    <col min="21" max="21" width="4.57421875" style="4" customWidth="1"/>
    <col min="22" max="29" width="5.140625" style="4" customWidth="1"/>
    <col min="30" max="31" width="6.7109375" style="4" customWidth="1"/>
    <col min="32" max="34" width="7.00390625" style="4" customWidth="1"/>
    <col min="35" max="35" width="19.421875" style="4" customWidth="1"/>
    <col min="36" max="36" width="9.140625" style="0" customWidth="1"/>
  </cols>
  <sheetData>
    <row r="1" spans="1:35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9.5">
      <c r="A2" s="2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2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35" ht="17.25">
      <c r="A4" s="5" t="s">
        <v>179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5" ht="17.25">
      <c r="A5" s="6"/>
      <c r="B5" s="6"/>
      <c r="C5" s="6"/>
      <c r="D5" s="6"/>
      <c r="E5" s="3"/>
    </row>
    <row r="6" spans="1:5" ht="17.25">
      <c r="A6" s="6"/>
      <c r="B6" s="6"/>
      <c r="C6" s="6"/>
      <c r="D6" s="6"/>
      <c r="E6" s="3"/>
    </row>
    <row r="7" spans="1:35" s="8" customFormat="1" ht="14.25">
      <c r="A7" s="7" t="s">
        <v>3</v>
      </c>
      <c r="B7" s="7"/>
      <c r="C7" s="7"/>
      <c r="D7" s="7" t="s">
        <v>180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7">
        <v>2003.6</v>
      </c>
      <c r="U7" s="67"/>
      <c r="V7" s="6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9"/>
    </row>
    <row r="8" spans="1:35" s="8" customFormat="1" ht="14.25">
      <c r="A8" s="7" t="s">
        <v>4</v>
      </c>
      <c r="B8" s="7"/>
      <c r="C8" s="7"/>
      <c r="D8" s="7" t="s">
        <v>181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7">
        <v>2002.8</v>
      </c>
      <c r="U8" s="67"/>
      <c r="V8" s="6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9"/>
    </row>
    <row r="9" spans="1:35" s="8" customFormat="1" ht="14.25">
      <c r="A9" s="7" t="s">
        <v>5</v>
      </c>
      <c r="B9" s="7"/>
      <c r="C9" s="7"/>
      <c r="D9" s="7" t="s">
        <v>182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7">
        <v>2001.6</v>
      </c>
      <c r="U9" s="67"/>
      <c r="V9" s="6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9"/>
    </row>
    <row r="10" spans="1:35" s="8" customFormat="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9"/>
    </row>
    <row r="11" spans="1:35" s="8" customFormat="1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3"/>
    </row>
    <row r="12" spans="1:35" s="8" customFormat="1" ht="14.25">
      <c r="A12" s="7"/>
      <c r="B12" s="7"/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6" t="s">
        <v>49</v>
      </c>
      <c r="AE12" s="19" t="s">
        <v>49</v>
      </c>
      <c r="AF12" s="16" t="s">
        <v>50</v>
      </c>
      <c r="AG12" s="18" t="s">
        <v>183</v>
      </c>
      <c r="AH12" s="18" t="s">
        <v>50</v>
      </c>
      <c r="AI12" s="16" t="s">
        <v>184</v>
      </c>
    </row>
    <row r="13" spans="1:38" ht="15">
      <c r="A13" s="10" t="s">
        <v>6</v>
      </c>
      <c r="B13" s="11" t="s">
        <v>7</v>
      </c>
      <c r="C13" s="12" t="s">
        <v>8</v>
      </c>
      <c r="D13" s="13" t="s">
        <v>9</v>
      </c>
      <c r="E13" s="11" t="s">
        <v>10</v>
      </c>
      <c r="F13" s="10">
        <v>1</v>
      </c>
      <c r="G13" s="14">
        <v>2</v>
      </c>
      <c r="H13" s="14">
        <v>3</v>
      </c>
      <c r="I13" s="14">
        <v>4</v>
      </c>
      <c r="J13" s="14">
        <v>5</v>
      </c>
      <c r="K13" s="14">
        <v>6</v>
      </c>
      <c r="L13" s="73" t="s">
        <v>13</v>
      </c>
      <c r="M13" s="174" t="s">
        <v>51</v>
      </c>
      <c r="N13" s="14">
        <v>1</v>
      </c>
      <c r="O13" s="14">
        <v>2</v>
      </c>
      <c r="P13" s="14">
        <v>3</v>
      </c>
      <c r="Q13" s="14">
        <v>4</v>
      </c>
      <c r="R13" s="14">
        <v>5</v>
      </c>
      <c r="S13" s="14">
        <v>6</v>
      </c>
      <c r="T13" s="73" t="s">
        <v>14</v>
      </c>
      <c r="U13" s="174" t="s">
        <v>51</v>
      </c>
      <c r="V13" s="14">
        <v>1</v>
      </c>
      <c r="W13" s="14">
        <v>2</v>
      </c>
      <c r="X13" s="14">
        <v>3</v>
      </c>
      <c r="Y13" s="14">
        <v>4</v>
      </c>
      <c r="Z13" s="14">
        <v>5</v>
      </c>
      <c r="AA13" s="13">
        <v>6</v>
      </c>
      <c r="AB13" s="84" t="s">
        <v>52</v>
      </c>
      <c r="AC13" s="175" t="s">
        <v>51</v>
      </c>
      <c r="AD13" s="74" t="s">
        <v>15</v>
      </c>
      <c r="AE13" s="75" t="s">
        <v>51</v>
      </c>
      <c r="AF13" s="78" t="s">
        <v>53</v>
      </c>
      <c r="AG13" s="151" t="s">
        <v>54</v>
      </c>
      <c r="AH13" s="151" t="s">
        <v>55</v>
      </c>
      <c r="AI13" s="74" t="s">
        <v>15</v>
      </c>
      <c r="AJ13" s="8"/>
      <c r="AK13" s="3"/>
      <c r="AL13" s="3"/>
    </row>
    <row r="14" spans="1:39" ht="15">
      <c r="A14" s="67">
        <v>1</v>
      </c>
      <c r="B14" s="176">
        <v>46</v>
      </c>
      <c r="C14" s="79" t="s">
        <v>185</v>
      </c>
      <c r="D14" s="80" t="s">
        <v>186</v>
      </c>
      <c r="E14" s="94" t="s">
        <v>20</v>
      </c>
      <c r="F14" s="88">
        <v>100</v>
      </c>
      <c r="G14" s="86">
        <v>100</v>
      </c>
      <c r="H14" s="86">
        <v>100</v>
      </c>
      <c r="I14" s="86">
        <v>100</v>
      </c>
      <c r="J14" s="86">
        <v>100</v>
      </c>
      <c r="K14" s="86">
        <v>100</v>
      </c>
      <c r="L14" s="84">
        <f>SUM(F14:K14)</f>
        <v>600</v>
      </c>
      <c r="M14" s="177">
        <v>51</v>
      </c>
      <c r="N14" s="83">
        <v>99</v>
      </c>
      <c r="O14" s="83">
        <v>99</v>
      </c>
      <c r="P14" s="83">
        <v>99</v>
      </c>
      <c r="Q14" s="83">
        <v>99</v>
      </c>
      <c r="R14" s="83">
        <v>100</v>
      </c>
      <c r="S14" s="83">
        <v>100</v>
      </c>
      <c r="T14" s="84">
        <f>SUM(N14:S14)</f>
        <v>596</v>
      </c>
      <c r="U14" s="177">
        <v>44</v>
      </c>
      <c r="V14" s="83">
        <v>100</v>
      </c>
      <c r="W14" s="83">
        <v>99</v>
      </c>
      <c r="X14" s="83">
        <v>100</v>
      </c>
      <c r="Y14" s="83">
        <v>99</v>
      </c>
      <c r="Z14" s="83">
        <v>100</v>
      </c>
      <c r="AA14" s="83">
        <v>100</v>
      </c>
      <c r="AB14" s="84">
        <f>SUM(V14:AA14)</f>
        <v>598</v>
      </c>
      <c r="AC14" s="85">
        <v>43</v>
      </c>
      <c r="AD14" s="151">
        <f>L14+T14+AB14</f>
        <v>1794</v>
      </c>
      <c r="AE14" s="67">
        <f>AC14+U14+M14</f>
        <v>138</v>
      </c>
      <c r="AF14" s="89">
        <v>104.4</v>
      </c>
      <c r="AG14" s="90">
        <v>104.7</v>
      </c>
      <c r="AH14" s="90">
        <v>104.9</v>
      </c>
      <c r="AI14" s="178">
        <f>L14+T14+AB14+LARGE(AF14:AH14,1)+LARGE(AF14:AH14,2)</f>
        <v>2003.6000000000001</v>
      </c>
      <c r="AK14" s="113"/>
      <c r="AL14" s="160"/>
      <c r="AM14" s="160"/>
    </row>
    <row r="15" spans="1:39" ht="15">
      <c r="A15" s="67">
        <v>2</v>
      </c>
      <c r="B15" s="176">
        <v>103</v>
      </c>
      <c r="C15" s="100" t="s">
        <v>18</v>
      </c>
      <c r="D15" s="93" t="s">
        <v>187</v>
      </c>
      <c r="E15" s="94" t="s">
        <v>20</v>
      </c>
      <c r="F15" s="82">
        <v>100</v>
      </c>
      <c r="G15" s="83">
        <v>100</v>
      </c>
      <c r="H15" s="83">
        <v>100</v>
      </c>
      <c r="I15" s="83">
        <v>100</v>
      </c>
      <c r="J15" s="83">
        <v>99</v>
      </c>
      <c r="K15" s="83">
        <v>99</v>
      </c>
      <c r="L15" s="95">
        <f>SUM(F15:K15)</f>
        <v>598</v>
      </c>
      <c r="M15" s="179">
        <v>44</v>
      </c>
      <c r="N15" s="83">
        <v>100</v>
      </c>
      <c r="O15" s="83">
        <v>100</v>
      </c>
      <c r="P15" s="83">
        <v>100</v>
      </c>
      <c r="Q15" s="83">
        <v>100</v>
      </c>
      <c r="R15" s="83">
        <v>100</v>
      </c>
      <c r="S15" s="83">
        <v>99</v>
      </c>
      <c r="T15" s="95">
        <f>SUM(N15:S15)</f>
        <v>599</v>
      </c>
      <c r="U15" s="179">
        <v>47</v>
      </c>
      <c r="V15" s="83">
        <v>99</v>
      </c>
      <c r="W15" s="83">
        <v>100</v>
      </c>
      <c r="X15" s="83">
        <v>99</v>
      </c>
      <c r="Y15" s="83">
        <v>100</v>
      </c>
      <c r="Z15" s="83">
        <v>100</v>
      </c>
      <c r="AA15" s="83">
        <v>99</v>
      </c>
      <c r="AB15" s="95">
        <f>SUM(V15:AA15)</f>
        <v>597</v>
      </c>
      <c r="AC15" s="96">
        <v>44</v>
      </c>
      <c r="AD15" s="151">
        <f>L15+T15+AB15</f>
        <v>1794</v>
      </c>
      <c r="AE15" s="67">
        <f>AC15+U15+M15</f>
        <v>135</v>
      </c>
      <c r="AF15" s="123">
        <v>104.1</v>
      </c>
      <c r="AG15" s="101">
        <v>101.7</v>
      </c>
      <c r="AH15" s="101">
        <v>104.7</v>
      </c>
      <c r="AI15" s="178">
        <f>L15+T15+AB15+LARGE(AF15:AH15,1)+LARGE(AF15:AH15,2)</f>
        <v>2002.8</v>
      </c>
      <c r="AK15" s="113"/>
      <c r="AL15" s="160"/>
      <c r="AM15" s="160"/>
    </row>
    <row r="16" spans="1:39" ht="15">
      <c r="A16" s="67">
        <v>3</v>
      </c>
      <c r="B16" s="176">
        <v>72</v>
      </c>
      <c r="C16" s="92" t="s">
        <v>188</v>
      </c>
      <c r="D16" s="93" t="s">
        <v>80</v>
      </c>
      <c r="E16" s="94" t="s">
        <v>20</v>
      </c>
      <c r="F16" s="82">
        <v>99</v>
      </c>
      <c r="G16" s="83">
        <v>99</v>
      </c>
      <c r="H16" s="83">
        <v>100</v>
      </c>
      <c r="I16" s="83">
        <v>99</v>
      </c>
      <c r="J16" s="83">
        <v>100</v>
      </c>
      <c r="K16" s="83">
        <v>100</v>
      </c>
      <c r="L16" s="95">
        <f>SUM(F16:K16)</f>
        <v>597</v>
      </c>
      <c r="M16" s="179">
        <v>47</v>
      </c>
      <c r="N16" s="83">
        <v>100</v>
      </c>
      <c r="O16" s="83">
        <v>100</v>
      </c>
      <c r="P16" s="83">
        <v>100</v>
      </c>
      <c r="Q16" s="83">
        <v>98</v>
      </c>
      <c r="R16" s="83">
        <v>100</v>
      </c>
      <c r="S16" s="83">
        <v>100</v>
      </c>
      <c r="T16" s="95">
        <f>SUM(N16:S16)</f>
        <v>598</v>
      </c>
      <c r="U16" s="179">
        <v>52</v>
      </c>
      <c r="V16" s="83">
        <v>100</v>
      </c>
      <c r="W16" s="83">
        <v>100</v>
      </c>
      <c r="X16" s="83">
        <v>100</v>
      </c>
      <c r="Y16" s="83">
        <v>100</v>
      </c>
      <c r="Z16" s="83">
        <v>100</v>
      </c>
      <c r="AA16" s="83">
        <v>100</v>
      </c>
      <c r="AB16" s="180">
        <f>SUM(V16:AA16)</f>
        <v>600</v>
      </c>
      <c r="AC16" s="96">
        <v>46</v>
      </c>
      <c r="AD16" s="151">
        <f>L16+T16+AB16</f>
        <v>1795</v>
      </c>
      <c r="AE16" s="67">
        <f>AC16+U16+M16</f>
        <v>145</v>
      </c>
      <c r="AF16" s="123">
        <v>103.7</v>
      </c>
      <c r="AG16" s="101">
        <v>102.9</v>
      </c>
      <c r="AH16" s="101">
        <v>102.6</v>
      </c>
      <c r="AI16" s="178">
        <f>L16+T16+AB16+LARGE(AF16:AH16,1)+LARGE(AF16:AH16,2)</f>
        <v>2001.6000000000001</v>
      </c>
      <c r="AK16" s="113"/>
      <c r="AL16" s="160"/>
      <c r="AM16" s="160"/>
    </row>
    <row r="17" spans="1:39" ht="15">
      <c r="A17" s="67">
        <v>4</v>
      </c>
      <c r="B17" s="176">
        <v>50</v>
      </c>
      <c r="C17" s="100" t="s">
        <v>189</v>
      </c>
      <c r="D17" s="93" t="s">
        <v>190</v>
      </c>
      <c r="E17" s="94" t="s">
        <v>20</v>
      </c>
      <c r="F17" s="82">
        <v>98</v>
      </c>
      <c r="G17" s="83">
        <v>100</v>
      </c>
      <c r="H17" s="83">
        <v>99</v>
      </c>
      <c r="I17" s="83">
        <v>100</v>
      </c>
      <c r="J17" s="83">
        <v>99</v>
      </c>
      <c r="K17" s="83">
        <v>99</v>
      </c>
      <c r="L17" s="95">
        <f>SUM(F17:K17)</f>
        <v>595</v>
      </c>
      <c r="M17" s="179">
        <v>37</v>
      </c>
      <c r="N17" s="83">
        <v>98</v>
      </c>
      <c r="O17" s="83">
        <v>100</v>
      </c>
      <c r="P17" s="83">
        <v>99</v>
      </c>
      <c r="Q17" s="83">
        <v>100</v>
      </c>
      <c r="R17" s="83">
        <v>99</v>
      </c>
      <c r="S17" s="83">
        <v>99</v>
      </c>
      <c r="T17" s="95">
        <f>SUM(N17:S17)</f>
        <v>595</v>
      </c>
      <c r="U17" s="179">
        <v>37</v>
      </c>
      <c r="V17" s="83">
        <v>98</v>
      </c>
      <c r="W17" s="83">
        <v>100</v>
      </c>
      <c r="X17" s="83">
        <v>100</v>
      </c>
      <c r="Y17" s="83">
        <v>100</v>
      </c>
      <c r="Z17" s="83">
        <v>99</v>
      </c>
      <c r="AA17" s="83">
        <v>99</v>
      </c>
      <c r="AB17" s="95">
        <f>SUM(V17:AA17)</f>
        <v>596</v>
      </c>
      <c r="AC17" s="96">
        <v>41</v>
      </c>
      <c r="AD17" s="151">
        <f>L17+T17+AB17</f>
        <v>1786</v>
      </c>
      <c r="AE17" s="67">
        <f>AC17+U17+M17</f>
        <v>115</v>
      </c>
      <c r="AF17" s="123">
        <v>105.1</v>
      </c>
      <c r="AG17" s="101"/>
      <c r="AH17" s="101">
        <v>102.2</v>
      </c>
      <c r="AI17" s="178">
        <f>L17+T17+AB17+LARGE(AF17:AH17,1)+LARGE(AF17:AH17,2)</f>
        <v>1993.3</v>
      </c>
      <c r="AK17" s="113"/>
      <c r="AL17" s="160"/>
      <c r="AM17" s="160"/>
    </row>
    <row r="18" spans="1:39" ht="15">
      <c r="A18" s="67">
        <v>5</v>
      </c>
      <c r="B18" s="176">
        <v>112</v>
      </c>
      <c r="C18" s="100" t="s">
        <v>191</v>
      </c>
      <c r="D18" s="181" t="s">
        <v>192</v>
      </c>
      <c r="E18" s="182" t="s">
        <v>20</v>
      </c>
      <c r="F18" s="82">
        <v>100</v>
      </c>
      <c r="G18" s="83">
        <v>100</v>
      </c>
      <c r="H18" s="83">
        <v>99</v>
      </c>
      <c r="I18" s="83">
        <v>97</v>
      </c>
      <c r="J18" s="83">
        <v>98</v>
      </c>
      <c r="K18" s="83">
        <v>99</v>
      </c>
      <c r="L18" s="95">
        <f>SUM(F18:K18)</f>
        <v>593</v>
      </c>
      <c r="M18" s="179">
        <v>47</v>
      </c>
      <c r="N18" s="83">
        <v>99</v>
      </c>
      <c r="O18" s="83">
        <v>100</v>
      </c>
      <c r="P18" s="83">
        <v>99</v>
      </c>
      <c r="Q18" s="83">
        <v>99</v>
      </c>
      <c r="R18" s="83">
        <v>100</v>
      </c>
      <c r="S18" s="83">
        <v>100</v>
      </c>
      <c r="T18" s="95">
        <f>SUM(N18:S18)</f>
        <v>597</v>
      </c>
      <c r="U18" s="179">
        <v>49</v>
      </c>
      <c r="V18" s="83">
        <v>99</v>
      </c>
      <c r="W18" s="83">
        <v>100</v>
      </c>
      <c r="X18" s="83">
        <v>100</v>
      </c>
      <c r="Y18" s="83">
        <v>100</v>
      </c>
      <c r="Z18" s="83">
        <v>98</v>
      </c>
      <c r="AA18" s="83">
        <v>100</v>
      </c>
      <c r="AB18" s="95">
        <f>SUM(V18:AA18)</f>
        <v>597</v>
      </c>
      <c r="AC18" s="96">
        <v>41</v>
      </c>
      <c r="AD18" s="151">
        <f>L18+T18+AB18</f>
        <v>1787</v>
      </c>
      <c r="AE18" s="67">
        <f>AC18+U18+M18</f>
        <v>137</v>
      </c>
      <c r="AF18" s="123"/>
      <c r="AG18" s="101">
        <v>102.7</v>
      </c>
      <c r="AH18" s="101">
        <v>102.3</v>
      </c>
      <c r="AI18" s="178">
        <f>L18+T18+AB18+LARGE(AF18:AH18,1)+LARGE(AF18:AH18,2)</f>
        <v>1992</v>
      </c>
      <c r="AK18" s="113"/>
      <c r="AL18" s="160"/>
      <c r="AM18" s="160"/>
    </row>
    <row r="19" spans="1:39" ht="15">
      <c r="A19" s="67">
        <v>6</v>
      </c>
      <c r="B19" s="176">
        <v>85</v>
      </c>
      <c r="C19" s="100" t="s">
        <v>193</v>
      </c>
      <c r="D19" s="93" t="s">
        <v>186</v>
      </c>
      <c r="E19" s="94" t="s">
        <v>20</v>
      </c>
      <c r="F19" s="82">
        <v>99</v>
      </c>
      <c r="G19" s="83">
        <v>100</v>
      </c>
      <c r="H19" s="83">
        <v>100</v>
      </c>
      <c r="I19" s="83">
        <v>98</v>
      </c>
      <c r="J19" s="83">
        <v>98</v>
      </c>
      <c r="K19" s="83">
        <v>100</v>
      </c>
      <c r="L19" s="95">
        <f>SUM(F19:K19)</f>
        <v>595</v>
      </c>
      <c r="M19" s="179">
        <v>41</v>
      </c>
      <c r="N19" s="83">
        <v>99</v>
      </c>
      <c r="O19" s="83">
        <v>100</v>
      </c>
      <c r="P19" s="83">
        <v>100</v>
      </c>
      <c r="Q19" s="83">
        <v>100</v>
      </c>
      <c r="R19" s="83">
        <v>99</v>
      </c>
      <c r="S19" s="83">
        <v>99</v>
      </c>
      <c r="T19" s="95">
        <f>SUM(N19:S19)</f>
        <v>597</v>
      </c>
      <c r="U19" s="179">
        <v>35</v>
      </c>
      <c r="V19" s="83">
        <v>99</v>
      </c>
      <c r="W19" s="83">
        <v>99</v>
      </c>
      <c r="X19" s="83">
        <v>100</v>
      </c>
      <c r="Y19" s="83">
        <v>98</v>
      </c>
      <c r="Z19" s="83">
        <v>97</v>
      </c>
      <c r="AA19" s="83">
        <v>96</v>
      </c>
      <c r="AB19" s="95">
        <f>SUM(V19:AA19)</f>
        <v>589</v>
      </c>
      <c r="AC19" s="96">
        <v>36</v>
      </c>
      <c r="AD19" s="151">
        <f>L19+T19+AB19</f>
        <v>1781</v>
      </c>
      <c r="AE19" s="67">
        <f>AC19+U19+M19</f>
        <v>112</v>
      </c>
      <c r="AF19" s="123">
        <v>103.9</v>
      </c>
      <c r="AG19" s="101">
        <v>103.3</v>
      </c>
      <c r="AH19" s="101"/>
      <c r="AI19" s="178">
        <f>L19+T19+AB19+LARGE(AF19:AH19,1)+LARGE(AF19:AH19,2)</f>
        <v>1988.2</v>
      </c>
      <c r="AK19" s="113"/>
      <c r="AL19" s="160"/>
      <c r="AM19" s="160"/>
    </row>
    <row r="20" spans="1:39" ht="15">
      <c r="A20" s="67">
        <v>7</v>
      </c>
      <c r="B20" s="176">
        <v>29</v>
      </c>
      <c r="C20" s="100" t="s">
        <v>194</v>
      </c>
      <c r="D20" s="93" t="s">
        <v>195</v>
      </c>
      <c r="E20" s="94" t="s">
        <v>20</v>
      </c>
      <c r="F20" s="82">
        <v>99</v>
      </c>
      <c r="G20" s="83">
        <v>97</v>
      </c>
      <c r="H20" s="83">
        <v>98</v>
      </c>
      <c r="I20" s="83">
        <v>98</v>
      </c>
      <c r="J20" s="83">
        <v>100</v>
      </c>
      <c r="K20" s="83">
        <v>100</v>
      </c>
      <c r="L20" s="95">
        <f>SUM(F20:K20)</f>
        <v>592</v>
      </c>
      <c r="M20" s="179">
        <v>35</v>
      </c>
      <c r="N20" s="83">
        <v>98</v>
      </c>
      <c r="O20" s="83">
        <v>99</v>
      </c>
      <c r="P20" s="83">
        <v>100</v>
      </c>
      <c r="Q20" s="83">
        <v>100</v>
      </c>
      <c r="R20" s="83">
        <v>100</v>
      </c>
      <c r="S20" s="83">
        <v>99</v>
      </c>
      <c r="T20" s="95">
        <f>SUM(N20:S20)</f>
        <v>596</v>
      </c>
      <c r="U20" s="179">
        <v>42</v>
      </c>
      <c r="V20" s="83">
        <v>98</v>
      </c>
      <c r="W20" s="83">
        <v>99</v>
      </c>
      <c r="X20" s="83">
        <v>99</v>
      </c>
      <c r="Y20" s="83">
        <v>99</v>
      </c>
      <c r="Z20" s="83">
        <v>98</v>
      </c>
      <c r="AA20" s="83">
        <v>99</v>
      </c>
      <c r="AB20" s="95">
        <f>SUM(V20:AA20)</f>
        <v>592</v>
      </c>
      <c r="AC20" s="96">
        <v>38</v>
      </c>
      <c r="AD20" s="151">
        <f>L20+T20+AB20</f>
        <v>1780</v>
      </c>
      <c r="AE20" s="67">
        <f>AC20+U20+M20</f>
        <v>115</v>
      </c>
      <c r="AF20" s="123"/>
      <c r="AG20" s="101">
        <v>101.5</v>
      </c>
      <c r="AH20" s="101">
        <v>103.7</v>
      </c>
      <c r="AI20" s="178">
        <f>L20+T20+AB20+LARGE(AF20:AH20,1)+LARGE(AF20:AH20,2)</f>
        <v>1985.2</v>
      </c>
      <c r="AJ20" s="102"/>
      <c r="AK20" s="113"/>
      <c r="AL20" s="160"/>
      <c r="AM20" s="160"/>
    </row>
    <row r="21" spans="1:37" s="160" customFormat="1" ht="15">
      <c r="A21" s="67">
        <v>8</v>
      </c>
      <c r="B21" s="176">
        <v>54</v>
      </c>
      <c r="C21" s="100" t="s">
        <v>196</v>
      </c>
      <c r="D21" s="93" t="s">
        <v>197</v>
      </c>
      <c r="E21" s="94" t="s">
        <v>198</v>
      </c>
      <c r="F21" s="82">
        <v>99</v>
      </c>
      <c r="G21" s="83">
        <v>100</v>
      </c>
      <c r="H21" s="83">
        <v>99</v>
      </c>
      <c r="I21" s="83">
        <v>99</v>
      </c>
      <c r="J21" s="83">
        <v>98</v>
      </c>
      <c r="K21" s="83">
        <v>99</v>
      </c>
      <c r="L21" s="95">
        <f>SUM(F21:K21)</f>
        <v>594</v>
      </c>
      <c r="M21" s="179">
        <v>43</v>
      </c>
      <c r="N21" s="83">
        <v>100</v>
      </c>
      <c r="O21" s="83">
        <v>100</v>
      </c>
      <c r="P21" s="83">
        <v>98</v>
      </c>
      <c r="Q21" s="83">
        <v>100</v>
      </c>
      <c r="R21" s="83">
        <v>98</v>
      </c>
      <c r="S21" s="83">
        <v>99</v>
      </c>
      <c r="T21" s="95">
        <f>SUM(N21:S21)</f>
        <v>595</v>
      </c>
      <c r="U21" s="179">
        <v>40</v>
      </c>
      <c r="V21" s="83">
        <v>98</v>
      </c>
      <c r="W21" s="83">
        <v>100</v>
      </c>
      <c r="X21" s="83">
        <v>99</v>
      </c>
      <c r="Y21" s="83">
        <v>100</v>
      </c>
      <c r="Z21" s="83">
        <v>99</v>
      </c>
      <c r="AA21" s="83">
        <v>98</v>
      </c>
      <c r="AB21" s="95">
        <f>SUM(V21:AA21)</f>
        <v>594</v>
      </c>
      <c r="AC21" s="96">
        <v>42</v>
      </c>
      <c r="AD21" s="151">
        <f>L21+T21+AB21</f>
        <v>1783</v>
      </c>
      <c r="AE21" s="67">
        <f>AC21+U21+M21</f>
        <v>125</v>
      </c>
      <c r="AF21" s="123"/>
      <c r="AG21" s="101"/>
      <c r="AH21" s="101">
        <v>103.8</v>
      </c>
      <c r="AI21" s="178">
        <f>AD21+AH21</f>
        <v>1886.8</v>
      </c>
      <c r="AJ21"/>
      <c r="AK21" s="113"/>
    </row>
    <row r="22" spans="1:37" s="160" customFormat="1" ht="15">
      <c r="A22" s="67">
        <v>9</v>
      </c>
      <c r="B22" s="176">
        <v>80</v>
      </c>
      <c r="C22" s="100" t="s">
        <v>199</v>
      </c>
      <c r="D22" s="93" t="s">
        <v>57</v>
      </c>
      <c r="E22" s="94" t="s">
        <v>20</v>
      </c>
      <c r="F22" s="82">
        <v>99</v>
      </c>
      <c r="G22" s="83">
        <v>100</v>
      </c>
      <c r="H22" s="83">
        <v>100</v>
      </c>
      <c r="I22" s="83">
        <v>100</v>
      </c>
      <c r="J22" s="83">
        <v>100</v>
      </c>
      <c r="K22" s="83">
        <v>99</v>
      </c>
      <c r="L22" s="95">
        <f>SUM(F22:K22)</f>
        <v>598</v>
      </c>
      <c r="M22" s="179">
        <v>40</v>
      </c>
      <c r="N22" s="83">
        <v>100</v>
      </c>
      <c r="O22" s="83">
        <v>100</v>
      </c>
      <c r="P22" s="83">
        <v>100</v>
      </c>
      <c r="Q22" s="83">
        <v>99</v>
      </c>
      <c r="R22" s="83">
        <v>98</v>
      </c>
      <c r="S22" s="83">
        <v>97</v>
      </c>
      <c r="T22" s="95">
        <f>SUM(N22:S22)</f>
        <v>594</v>
      </c>
      <c r="U22" s="179">
        <v>43</v>
      </c>
      <c r="V22" s="83">
        <v>98</v>
      </c>
      <c r="W22" s="83">
        <v>100</v>
      </c>
      <c r="X22" s="83">
        <v>96</v>
      </c>
      <c r="Y22" s="83">
        <v>99</v>
      </c>
      <c r="Z22" s="83">
        <v>99</v>
      </c>
      <c r="AA22" s="83">
        <v>99</v>
      </c>
      <c r="AB22" s="95">
        <f>SUM(V22:AA22)</f>
        <v>591</v>
      </c>
      <c r="AC22" s="96">
        <v>30</v>
      </c>
      <c r="AD22" s="151">
        <f>L22+T22+AB22</f>
        <v>1783</v>
      </c>
      <c r="AE22" s="67">
        <f>AC22+U22+M22</f>
        <v>113</v>
      </c>
      <c r="AF22" s="123">
        <v>103.8</v>
      </c>
      <c r="AG22" s="101"/>
      <c r="AH22" s="101"/>
      <c r="AI22" s="178">
        <f>AD22+AF22</f>
        <v>1886.8</v>
      </c>
      <c r="AJ22"/>
      <c r="AK22" s="113"/>
    </row>
    <row r="23" spans="1:37" s="160" customFormat="1" ht="15">
      <c r="A23" s="67">
        <v>10</v>
      </c>
      <c r="B23" s="176">
        <v>88</v>
      </c>
      <c r="C23" s="100" t="s">
        <v>200</v>
      </c>
      <c r="D23" s="93" t="s">
        <v>201</v>
      </c>
      <c r="E23" s="94" t="s">
        <v>37</v>
      </c>
      <c r="F23" s="82">
        <v>98</v>
      </c>
      <c r="G23" s="83">
        <v>98</v>
      </c>
      <c r="H23" s="83">
        <v>99</v>
      </c>
      <c r="I23" s="83">
        <v>99</v>
      </c>
      <c r="J23" s="83">
        <v>99</v>
      </c>
      <c r="K23" s="83">
        <v>98</v>
      </c>
      <c r="L23" s="95">
        <f>SUM(F23:K23)</f>
        <v>591</v>
      </c>
      <c r="M23" s="179">
        <v>31</v>
      </c>
      <c r="N23" s="83">
        <v>100</v>
      </c>
      <c r="O23" s="83">
        <v>97</v>
      </c>
      <c r="P23" s="83">
        <v>99</v>
      </c>
      <c r="Q23" s="83">
        <v>99</v>
      </c>
      <c r="R23" s="83">
        <v>100</v>
      </c>
      <c r="S23" s="83">
        <v>98</v>
      </c>
      <c r="T23" s="95">
        <f>SUM(N23:S23)</f>
        <v>593</v>
      </c>
      <c r="U23" s="179">
        <v>39</v>
      </c>
      <c r="V23" s="83">
        <v>99</v>
      </c>
      <c r="W23" s="83">
        <v>99</v>
      </c>
      <c r="X23" s="83">
        <v>98</v>
      </c>
      <c r="Y23" s="83">
        <v>100</v>
      </c>
      <c r="Z23" s="83">
        <v>99</v>
      </c>
      <c r="AA23" s="83">
        <v>98</v>
      </c>
      <c r="AB23" s="95">
        <f>SUM(V23:AA23)</f>
        <v>593</v>
      </c>
      <c r="AC23" s="96">
        <v>34</v>
      </c>
      <c r="AD23" s="151">
        <f>L23+T23+AB23</f>
        <v>1777</v>
      </c>
      <c r="AE23" s="67">
        <f>AC23+U23+M23</f>
        <v>104</v>
      </c>
      <c r="AF23" s="123"/>
      <c r="AG23" s="101">
        <v>102.5</v>
      </c>
      <c r="AH23" s="101"/>
      <c r="AI23" s="178">
        <f>AD23+AG23</f>
        <v>1879.5</v>
      </c>
      <c r="AK23" s="113"/>
    </row>
    <row r="24" spans="1:37" s="160" customFormat="1" ht="15">
      <c r="A24" s="67">
        <v>11</v>
      </c>
      <c r="B24" s="176">
        <v>62</v>
      </c>
      <c r="C24" s="100" t="s">
        <v>148</v>
      </c>
      <c r="D24" s="93" t="s">
        <v>202</v>
      </c>
      <c r="E24" s="94" t="s">
        <v>20</v>
      </c>
      <c r="F24" s="82">
        <v>100</v>
      </c>
      <c r="G24" s="83">
        <v>98</v>
      </c>
      <c r="H24" s="83">
        <v>100</v>
      </c>
      <c r="I24" s="83">
        <v>99</v>
      </c>
      <c r="J24" s="83">
        <v>100</v>
      </c>
      <c r="K24" s="83">
        <v>98</v>
      </c>
      <c r="L24" s="95">
        <f>SUM(F24:K24)</f>
        <v>595</v>
      </c>
      <c r="M24" s="179">
        <v>40</v>
      </c>
      <c r="N24" s="83">
        <v>99</v>
      </c>
      <c r="O24" s="83">
        <v>99</v>
      </c>
      <c r="P24" s="83">
        <v>98</v>
      </c>
      <c r="Q24" s="83">
        <v>99</v>
      </c>
      <c r="R24" s="83">
        <v>97</v>
      </c>
      <c r="S24" s="83">
        <v>99</v>
      </c>
      <c r="T24" s="95">
        <f>SUM(N24:S24)</f>
        <v>591</v>
      </c>
      <c r="U24" s="179">
        <v>29</v>
      </c>
      <c r="V24" s="83">
        <v>100</v>
      </c>
      <c r="W24" s="83">
        <v>97</v>
      </c>
      <c r="X24" s="83">
        <v>96</v>
      </c>
      <c r="Y24" s="83">
        <v>99</v>
      </c>
      <c r="Z24" s="83">
        <v>99</v>
      </c>
      <c r="AA24" s="83">
        <v>100</v>
      </c>
      <c r="AB24" s="95">
        <f>SUM(V24:AA24)</f>
        <v>591</v>
      </c>
      <c r="AC24" s="96">
        <v>47</v>
      </c>
      <c r="AD24" s="151">
        <f>L24+T24+AB24</f>
        <v>1777</v>
      </c>
      <c r="AE24" s="67">
        <f>AC24+U24+M24</f>
        <v>116</v>
      </c>
      <c r="AF24" s="123">
        <v>101.8</v>
      </c>
      <c r="AG24" s="101"/>
      <c r="AH24" s="101"/>
      <c r="AI24" s="178">
        <f>AF24+AD24</f>
        <v>1878.8</v>
      </c>
      <c r="AK24" s="127"/>
    </row>
    <row r="25" spans="1:37" s="160" customFormat="1" ht="15">
      <c r="A25" s="67">
        <v>12</v>
      </c>
      <c r="B25" s="176">
        <v>115</v>
      </c>
      <c r="C25" s="100" t="s">
        <v>203</v>
      </c>
      <c r="D25" s="93" t="s">
        <v>204</v>
      </c>
      <c r="E25" s="183" t="s">
        <v>20</v>
      </c>
      <c r="F25" s="82">
        <v>98</v>
      </c>
      <c r="G25" s="83">
        <v>99</v>
      </c>
      <c r="H25" s="83">
        <v>99</v>
      </c>
      <c r="I25" s="83">
        <v>99</v>
      </c>
      <c r="J25" s="83">
        <v>99</v>
      </c>
      <c r="K25" s="83">
        <v>97</v>
      </c>
      <c r="L25" s="95">
        <f>SUM(F25:K25)</f>
        <v>591</v>
      </c>
      <c r="M25" s="179">
        <v>36</v>
      </c>
      <c r="N25" s="83">
        <v>100</v>
      </c>
      <c r="O25" s="83">
        <v>100</v>
      </c>
      <c r="P25" s="83">
        <v>99</v>
      </c>
      <c r="Q25" s="83">
        <v>99</v>
      </c>
      <c r="R25" s="83">
        <v>100</v>
      </c>
      <c r="S25" s="83">
        <v>99</v>
      </c>
      <c r="T25" s="95">
        <f>SUM(N25:S25)</f>
        <v>597</v>
      </c>
      <c r="U25" s="179">
        <v>43</v>
      </c>
      <c r="V25" s="83">
        <v>96</v>
      </c>
      <c r="W25" s="83">
        <v>97</v>
      </c>
      <c r="X25" s="83">
        <v>99</v>
      </c>
      <c r="Y25" s="83">
        <v>100</v>
      </c>
      <c r="Z25" s="83">
        <v>98</v>
      </c>
      <c r="AA25" s="83">
        <v>98</v>
      </c>
      <c r="AB25" s="95">
        <f>SUM(V25:AA25)</f>
        <v>588</v>
      </c>
      <c r="AC25" s="96">
        <v>29</v>
      </c>
      <c r="AD25" s="151">
        <f>L25+T25+AB25</f>
        <v>1776</v>
      </c>
      <c r="AE25" s="67">
        <f>AC25+U25+M25</f>
        <v>108</v>
      </c>
      <c r="AF25" s="184"/>
      <c r="AG25" s="98">
        <v>102.7</v>
      </c>
      <c r="AH25" s="98"/>
      <c r="AI25" s="178">
        <f>AD25+AG25</f>
        <v>1878.7</v>
      </c>
      <c r="AK25" s="113"/>
    </row>
    <row r="26" spans="1:37" s="160" customFormat="1" ht="15">
      <c r="A26" s="67">
        <v>13</v>
      </c>
      <c r="B26" s="176">
        <v>31</v>
      </c>
      <c r="C26" s="92" t="s">
        <v>205</v>
      </c>
      <c r="D26" s="93" t="s">
        <v>82</v>
      </c>
      <c r="E26" s="94" t="s">
        <v>20</v>
      </c>
      <c r="F26" s="82">
        <v>99</v>
      </c>
      <c r="G26" s="83">
        <v>96</v>
      </c>
      <c r="H26" s="83">
        <v>99</v>
      </c>
      <c r="I26" s="83">
        <v>99</v>
      </c>
      <c r="J26" s="83">
        <v>100</v>
      </c>
      <c r="K26" s="83">
        <v>100</v>
      </c>
      <c r="L26" s="95">
        <f>SUM(F26:K26)</f>
        <v>593</v>
      </c>
      <c r="M26" s="179">
        <v>42</v>
      </c>
      <c r="N26" s="83">
        <v>98</v>
      </c>
      <c r="O26" s="83">
        <v>100</v>
      </c>
      <c r="P26" s="83">
        <v>99</v>
      </c>
      <c r="Q26" s="83">
        <v>98</v>
      </c>
      <c r="R26" s="83">
        <v>99</v>
      </c>
      <c r="S26" s="83">
        <v>98</v>
      </c>
      <c r="T26" s="95">
        <f>SUM(N26:S26)</f>
        <v>592</v>
      </c>
      <c r="U26" s="179">
        <v>39</v>
      </c>
      <c r="V26" s="83">
        <v>99</v>
      </c>
      <c r="W26" s="83">
        <v>100</v>
      </c>
      <c r="X26" s="83">
        <v>98</v>
      </c>
      <c r="Y26" s="83">
        <v>98</v>
      </c>
      <c r="Z26" s="83">
        <v>99</v>
      </c>
      <c r="AA26" s="83">
        <v>97</v>
      </c>
      <c r="AB26" s="95">
        <f>SUM(V26:AA26)</f>
        <v>591</v>
      </c>
      <c r="AC26" s="96">
        <v>39</v>
      </c>
      <c r="AD26" s="151">
        <f>L26+T26+AB26</f>
        <v>1776</v>
      </c>
      <c r="AE26" s="67">
        <f>AC26+U26+M26</f>
        <v>120</v>
      </c>
      <c r="AF26" s="123">
        <v>102.6</v>
      </c>
      <c r="AG26" s="101"/>
      <c r="AH26" s="101"/>
      <c r="AI26" s="178">
        <f>AF26+AD26</f>
        <v>1878.6</v>
      </c>
      <c r="AK26" s="113"/>
    </row>
    <row r="27" spans="1:37" s="160" customFormat="1" ht="15">
      <c r="A27" s="67">
        <v>14</v>
      </c>
      <c r="B27" s="176">
        <v>92</v>
      </c>
      <c r="C27" s="100" t="s">
        <v>206</v>
      </c>
      <c r="D27" s="93" t="s">
        <v>207</v>
      </c>
      <c r="E27" s="94" t="s">
        <v>20</v>
      </c>
      <c r="F27" s="82">
        <v>96</v>
      </c>
      <c r="G27" s="83">
        <v>97</v>
      </c>
      <c r="H27" s="83">
        <v>100</v>
      </c>
      <c r="I27" s="83">
        <v>100</v>
      </c>
      <c r="J27" s="83">
        <v>98</v>
      </c>
      <c r="K27" s="83">
        <v>99</v>
      </c>
      <c r="L27" s="95">
        <f>SUM(F27:K27)</f>
        <v>590</v>
      </c>
      <c r="M27" s="179">
        <v>31</v>
      </c>
      <c r="N27" s="83">
        <v>99</v>
      </c>
      <c r="O27" s="83">
        <v>98</v>
      </c>
      <c r="P27" s="83">
        <v>100</v>
      </c>
      <c r="Q27" s="83">
        <v>96</v>
      </c>
      <c r="R27" s="83">
        <v>97</v>
      </c>
      <c r="S27" s="83">
        <v>98</v>
      </c>
      <c r="T27" s="95">
        <f>SUM(N27:S27)</f>
        <v>588</v>
      </c>
      <c r="U27" s="179">
        <v>31</v>
      </c>
      <c r="V27" s="83">
        <v>98</v>
      </c>
      <c r="W27" s="83">
        <v>98</v>
      </c>
      <c r="X27" s="83">
        <v>99</v>
      </c>
      <c r="Y27" s="83">
        <v>100</v>
      </c>
      <c r="Z27" s="83">
        <v>100</v>
      </c>
      <c r="AA27" s="83">
        <v>100</v>
      </c>
      <c r="AB27" s="95">
        <f>SUM(V27:AA27)</f>
        <v>595</v>
      </c>
      <c r="AC27" s="96">
        <v>35</v>
      </c>
      <c r="AD27" s="151">
        <f>L27+T27+AB27</f>
        <v>1773</v>
      </c>
      <c r="AE27" s="67">
        <f>AC27+U27+M27</f>
        <v>97</v>
      </c>
      <c r="AF27" s="184"/>
      <c r="AG27" s="98"/>
      <c r="AH27" s="98">
        <v>100.8</v>
      </c>
      <c r="AI27" s="178">
        <f>AD27+AH27</f>
        <v>1873.8</v>
      </c>
      <c r="AK27" s="113"/>
    </row>
    <row r="28" spans="1:37" s="160" customFormat="1" ht="15">
      <c r="A28" s="67">
        <v>15</v>
      </c>
      <c r="B28" s="176">
        <v>51</v>
      </c>
      <c r="C28" s="100" t="s">
        <v>208</v>
      </c>
      <c r="D28" s="93" t="s">
        <v>209</v>
      </c>
      <c r="E28" s="94" t="s">
        <v>20</v>
      </c>
      <c r="F28" s="82">
        <v>95</v>
      </c>
      <c r="G28" s="83">
        <v>97</v>
      </c>
      <c r="H28" s="83">
        <v>99</v>
      </c>
      <c r="I28" s="83">
        <v>96</v>
      </c>
      <c r="J28" s="83">
        <v>97</v>
      </c>
      <c r="K28" s="83">
        <v>96</v>
      </c>
      <c r="L28" s="95">
        <f>SUM(F28:K28)</f>
        <v>580</v>
      </c>
      <c r="M28" s="179">
        <v>29</v>
      </c>
      <c r="N28" s="83">
        <v>100</v>
      </c>
      <c r="O28" s="83">
        <v>98</v>
      </c>
      <c r="P28" s="83">
        <v>98</v>
      </c>
      <c r="Q28" s="83">
        <v>97</v>
      </c>
      <c r="R28" s="83">
        <v>99</v>
      </c>
      <c r="S28" s="83">
        <v>99</v>
      </c>
      <c r="T28" s="95">
        <f>SUM(N28:S28)</f>
        <v>591</v>
      </c>
      <c r="U28" s="179">
        <v>36</v>
      </c>
      <c r="V28" s="83">
        <v>100</v>
      </c>
      <c r="W28" s="83">
        <v>97</v>
      </c>
      <c r="X28" s="83">
        <v>99</v>
      </c>
      <c r="Y28" s="83">
        <v>99</v>
      </c>
      <c r="Z28" s="83">
        <v>100</v>
      </c>
      <c r="AA28" s="83">
        <v>98</v>
      </c>
      <c r="AB28" s="95">
        <f>SUM(V28:AA28)</f>
        <v>593</v>
      </c>
      <c r="AC28" s="96">
        <v>32</v>
      </c>
      <c r="AD28" s="151">
        <f>L28+T28+AB28</f>
        <v>1764</v>
      </c>
      <c r="AE28" s="67">
        <f>AC28+U28+M28</f>
        <v>97</v>
      </c>
      <c r="AF28" s="184"/>
      <c r="AG28" s="98"/>
      <c r="AH28" s="98">
        <v>101.7</v>
      </c>
      <c r="AI28" s="178">
        <f>AH28+AD28</f>
        <v>1865.7</v>
      </c>
      <c r="AJ28"/>
      <c r="AK28" s="113"/>
    </row>
    <row r="29" spans="1:37" s="160" customFormat="1" ht="15">
      <c r="A29" s="67">
        <v>16</v>
      </c>
      <c r="B29" s="176">
        <v>78</v>
      </c>
      <c r="C29" s="92" t="s">
        <v>210</v>
      </c>
      <c r="D29" s="93" t="s">
        <v>211</v>
      </c>
      <c r="E29" s="94" t="s">
        <v>20</v>
      </c>
      <c r="F29" s="82">
        <v>98</v>
      </c>
      <c r="G29" s="83">
        <v>99</v>
      </c>
      <c r="H29" s="83">
        <v>99</v>
      </c>
      <c r="I29" s="83">
        <v>100</v>
      </c>
      <c r="J29" s="83">
        <v>99</v>
      </c>
      <c r="K29" s="83">
        <v>99</v>
      </c>
      <c r="L29" s="95">
        <f>SUM(F29:K29)</f>
        <v>594</v>
      </c>
      <c r="M29" s="179">
        <v>36</v>
      </c>
      <c r="N29" s="83">
        <v>99</v>
      </c>
      <c r="O29" s="83">
        <v>100</v>
      </c>
      <c r="P29" s="83">
        <v>99</v>
      </c>
      <c r="Q29" s="83">
        <v>99</v>
      </c>
      <c r="R29" s="83">
        <v>99</v>
      </c>
      <c r="S29" s="83">
        <v>100</v>
      </c>
      <c r="T29" s="95">
        <f>SUM(N29:S29)</f>
        <v>596</v>
      </c>
      <c r="U29" s="179">
        <v>37</v>
      </c>
      <c r="V29" s="83">
        <v>97</v>
      </c>
      <c r="W29" s="83">
        <v>99</v>
      </c>
      <c r="X29" s="83">
        <v>100</v>
      </c>
      <c r="Y29" s="170" t="s">
        <v>212</v>
      </c>
      <c r="Z29" s="83">
        <v>100</v>
      </c>
      <c r="AA29" s="83">
        <v>100</v>
      </c>
      <c r="AB29" s="95">
        <f>SUM(V29:AA29)+95</f>
        <v>591</v>
      </c>
      <c r="AC29" s="96">
        <v>38</v>
      </c>
      <c r="AD29" s="151">
        <f>L29+T29+AB29</f>
        <v>1781</v>
      </c>
      <c r="AE29" s="67">
        <f>AC29+U29+M29</f>
        <v>111</v>
      </c>
      <c r="AF29" s="123"/>
      <c r="AG29" s="101"/>
      <c r="AH29" s="101"/>
      <c r="AI29" s="178">
        <f>AD29</f>
        <v>1781</v>
      </c>
      <c r="AJ29"/>
      <c r="AK29" s="113"/>
    </row>
    <row r="30" spans="1:37" s="160" customFormat="1" ht="15">
      <c r="A30" s="67">
        <v>17</v>
      </c>
      <c r="B30" s="176">
        <v>89</v>
      </c>
      <c r="C30" s="100" t="s">
        <v>213</v>
      </c>
      <c r="D30" s="93" t="s">
        <v>214</v>
      </c>
      <c r="E30" s="94" t="s">
        <v>20</v>
      </c>
      <c r="F30" s="82">
        <v>99</v>
      </c>
      <c r="G30" s="83">
        <v>99</v>
      </c>
      <c r="H30" s="83">
        <v>99</v>
      </c>
      <c r="I30" s="83">
        <v>99</v>
      </c>
      <c r="J30" s="83">
        <v>99</v>
      </c>
      <c r="K30" s="83">
        <v>100</v>
      </c>
      <c r="L30" s="95">
        <f>SUM(F30:K30)</f>
        <v>595</v>
      </c>
      <c r="M30" s="179">
        <v>40</v>
      </c>
      <c r="N30" s="83">
        <v>99</v>
      </c>
      <c r="O30" s="83">
        <v>100</v>
      </c>
      <c r="P30" s="83">
        <v>98</v>
      </c>
      <c r="Q30" s="83">
        <v>99</v>
      </c>
      <c r="R30" s="83">
        <v>97</v>
      </c>
      <c r="S30" s="83">
        <v>100</v>
      </c>
      <c r="T30" s="95">
        <f>SUM(N30:S30)</f>
        <v>593</v>
      </c>
      <c r="U30" s="179">
        <v>38</v>
      </c>
      <c r="V30" s="83">
        <v>98</v>
      </c>
      <c r="W30" s="83">
        <v>97</v>
      </c>
      <c r="X30" s="83">
        <v>100</v>
      </c>
      <c r="Y30" s="83">
        <v>99</v>
      </c>
      <c r="Z30" s="83">
        <v>98</v>
      </c>
      <c r="AA30" s="83">
        <v>100</v>
      </c>
      <c r="AB30" s="95">
        <f>SUM(V30:AA30)</f>
        <v>592</v>
      </c>
      <c r="AC30" s="96">
        <v>35</v>
      </c>
      <c r="AD30" s="151">
        <f>L30+T30+AB30</f>
        <v>1780</v>
      </c>
      <c r="AE30" s="67">
        <f>AC30+U30+M30</f>
        <v>113</v>
      </c>
      <c r="AF30" s="184"/>
      <c r="AG30" s="98"/>
      <c r="AH30" s="98"/>
      <c r="AI30" s="178">
        <f>AD30</f>
        <v>1780</v>
      </c>
      <c r="AJ30"/>
      <c r="AK30" s="113"/>
    </row>
    <row r="31" spans="1:39" ht="15">
      <c r="A31" s="67">
        <v>18</v>
      </c>
      <c r="B31" s="176">
        <v>120</v>
      </c>
      <c r="C31" s="185" t="s">
        <v>215</v>
      </c>
      <c r="D31" s="186" t="s">
        <v>216</v>
      </c>
      <c r="E31" s="187" t="s">
        <v>20</v>
      </c>
      <c r="F31" s="82">
        <v>100</v>
      </c>
      <c r="G31" s="83">
        <v>100</v>
      </c>
      <c r="H31" s="83">
        <v>98</v>
      </c>
      <c r="I31" s="83">
        <v>98</v>
      </c>
      <c r="J31" s="83">
        <v>98</v>
      </c>
      <c r="K31" s="83">
        <v>99</v>
      </c>
      <c r="L31" s="95">
        <f>SUM(F31:K31)</f>
        <v>593</v>
      </c>
      <c r="M31" s="179">
        <v>33</v>
      </c>
      <c r="N31" s="83">
        <v>98</v>
      </c>
      <c r="O31" s="83">
        <v>98</v>
      </c>
      <c r="P31" s="83">
        <v>98</v>
      </c>
      <c r="Q31" s="83">
        <v>100</v>
      </c>
      <c r="R31" s="83">
        <v>99</v>
      </c>
      <c r="S31" s="83">
        <v>99</v>
      </c>
      <c r="T31" s="95">
        <f>SUM(N31:S31)</f>
        <v>592</v>
      </c>
      <c r="U31" s="179">
        <v>32</v>
      </c>
      <c r="V31" s="83">
        <v>97</v>
      </c>
      <c r="W31" s="83">
        <v>99</v>
      </c>
      <c r="X31" s="83">
        <v>98</v>
      </c>
      <c r="Y31" s="83">
        <v>99</v>
      </c>
      <c r="Z31" s="83">
        <v>99</v>
      </c>
      <c r="AA31" s="83">
        <v>99</v>
      </c>
      <c r="AB31" s="95">
        <f>SUM(V31:AA31)</f>
        <v>591</v>
      </c>
      <c r="AC31" s="96">
        <v>38</v>
      </c>
      <c r="AD31" s="151">
        <f>L31+T31+AB31</f>
        <v>1776</v>
      </c>
      <c r="AE31" s="67">
        <f>AC31+U31+M31</f>
        <v>103</v>
      </c>
      <c r="AF31" s="123"/>
      <c r="AG31" s="101"/>
      <c r="AH31" s="101"/>
      <c r="AI31" s="178">
        <f>AD31</f>
        <v>1776</v>
      </c>
      <c r="AK31" s="113"/>
      <c r="AL31" s="160"/>
      <c r="AM31" s="160"/>
    </row>
    <row r="32" spans="1:39" ht="15">
      <c r="A32" s="67">
        <v>19</v>
      </c>
      <c r="B32" s="176">
        <v>52</v>
      </c>
      <c r="C32" s="92" t="s">
        <v>72</v>
      </c>
      <c r="D32" s="93" t="s">
        <v>217</v>
      </c>
      <c r="E32" s="94" t="s">
        <v>20</v>
      </c>
      <c r="F32" s="82">
        <v>100</v>
      </c>
      <c r="G32" s="83">
        <v>99</v>
      </c>
      <c r="H32" s="83">
        <v>99</v>
      </c>
      <c r="I32" s="83">
        <v>98</v>
      </c>
      <c r="J32" s="83">
        <v>98</v>
      </c>
      <c r="K32" s="83">
        <v>99</v>
      </c>
      <c r="L32" s="95">
        <f>SUM(F32:K32)</f>
        <v>593</v>
      </c>
      <c r="M32" s="179">
        <v>38</v>
      </c>
      <c r="N32" s="83">
        <v>95</v>
      </c>
      <c r="O32" s="83">
        <v>99</v>
      </c>
      <c r="P32" s="83">
        <v>100</v>
      </c>
      <c r="Q32" s="83">
        <v>97</v>
      </c>
      <c r="R32" s="83">
        <v>100</v>
      </c>
      <c r="S32" s="83">
        <v>99</v>
      </c>
      <c r="T32" s="95">
        <f>SUM(N32:S32)</f>
        <v>590</v>
      </c>
      <c r="U32" s="179">
        <v>34</v>
      </c>
      <c r="V32" s="83">
        <v>99</v>
      </c>
      <c r="W32" s="83">
        <v>99</v>
      </c>
      <c r="X32" s="83">
        <v>98</v>
      </c>
      <c r="Y32" s="83">
        <v>97</v>
      </c>
      <c r="Z32" s="83">
        <v>100</v>
      </c>
      <c r="AA32" s="83">
        <v>99</v>
      </c>
      <c r="AB32" s="95">
        <f>SUM(V32:AA32)</f>
        <v>592</v>
      </c>
      <c r="AC32" s="96">
        <v>40</v>
      </c>
      <c r="AD32" s="151">
        <f>L32+T32+AB32</f>
        <v>1775</v>
      </c>
      <c r="AE32" s="67">
        <f>AC32+U32+M32</f>
        <v>112</v>
      </c>
      <c r="AF32" s="184"/>
      <c r="AG32" s="98"/>
      <c r="AH32" s="98"/>
      <c r="AI32" s="178">
        <f>AD32</f>
        <v>1775</v>
      </c>
      <c r="AK32" s="113"/>
      <c r="AL32" s="160"/>
      <c r="AM32" s="160"/>
    </row>
    <row r="33" spans="1:39" ht="15">
      <c r="A33" s="67">
        <v>20</v>
      </c>
      <c r="B33" s="176">
        <v>91</v>
      </c>
      <c r="C33" s="100" t="s">
        <v>218</v>
      </c>
      <c r="D33" s="93" t="s">
        <v>80</v>
      </c>
      <c r="E33" s="94" t="s">
        <v>20</v>
      </c>
      <c r="F33" s="82">
        <v>99</v>
      </c>
      <c r="G33" s="83">
        <v>100</v>
      </c>
      <c r="H33" s="83">
        <v>99</v>
      </c>
      <c r="I33" s="83">
        <v>95</v>
      </c>
      <c r="J33" s="83">
        <v>97</v>
      </c>
      <c r="K33" s="83">
        <v>99</v>
      </c>
      <c r="L33" s="95">
        <f>SUM(F33:K33)</f>
        <v>589</v>
      </c>
      <c r="M33" s="179">
        <v>34</v>
      </c>
      <c r="N33" s="83">
        <v>99</v>
      </c>
      <c r="O33" s="83">
        <v>97</v>
      </c>
      <c r="P33" s="83">
        <v>100</v>
      </c>
      <c r="Q33" s="83">
        <v>99</v>
      </c>
      <c r="R33" s="83">
        <v>100</v>
      </c>
      <c r="S33" s="83">
        <v>98</v>
      </c>
      <c r="T33" s="95">
        <f>SUM(N33:S33)</f>
        <v>593</v>
      </c>
      <c r="U33" s="179">
        <v>37</v>
      </c>
      <c r="V33" s="83">
        <v>99</v>
      </c>
      <c r="W33" s="83">
        <v>99</v>
      </c>
      <c r="X33" s="83">
        <v>99</v>
      </c>
      <c r="Y33" s="83">
        <v>98</v>
      </c>
      <c r="Z33" s="83">
        <v>99</v>
      </c>
      <c r="AA33" s="83">
        <v>96</v>
      </c>
      <c r="AB33" s="95">
        <f>SUM(V33:AA33)</f>
        <v>590</v>
      </c>
      <c r="AC33" s="96">
        <v>40</v>
      </c>
      <c r="AD33" s="151">
        <f>L33+T33+AB33</f>
        <v>1772</v>
      </c>
      <c r="AE33" s="67">
        <f>AC33+U33+M33</f>
        <v>111</v>
      </c>
      <c r="AF33" s="184"/>
      <c r="AG33" s="98"/>
      <c r="AH33" s="98"/>
      <c r="AI33" s="178">
        <f>AD33+AF33</f>
        <v>1772</v>
      </c>
      <c r="AK33" s="113"/>
      <c r="AL33" s="160"/>
      <c r="AM33" s="160"/>
    </row>
    <row r="34" spans="1:39" ht="15">
      <c r="A34" s="67">
        <v>21</v>
      </c>
      <c r="B34" s="176">
        <v>82</v>
      </c>
      <c r="C34" s="100" t="s">
        <v>219</v>
      </c>
      <c r="D34" s="93" t="s">
        <v>220</v>
      </c>
      <c r="E34" s="94" t="s">
        <v>20</v>
      </c>
      <c r="F34" s="82">
        <v>99</v>
      </c>
      <c r="G34" s="83">
        <v>99</v>
      </c>
      <c r="H34" s="83">
        <v>100</v>
      </c>
      <c r="I34" s="83">
        <v>98</v>
      </c>
      <c r="J34" s="83">
        <v>98</v>
      </c>
      <c r="K34" s="83">
        <v>98</v>
      </c>
      <c r="L34" s="95">
        <f>SUM(F34:K34)</f>
        <v>592</v>
      </c>
      <c r="M34" s="179">
        <v>32</v>
      </c>
      <c r="N34" s="83">
        <v>98</v>
      </c>
      <c r="O34" s="83">
        <v>93</v>
      </c>
      <c r="P34" s="83">
        <v>100</v>
      </c>
      <c r="Q34" s="83">
        <v>100</v>
      </c>
      <c r="R34" s="83">
        <v>99</v>
      </c>
      <c r="S34" s="83">
        <v>98</v>
      </c>
      <c r="T34" s="95">
        <f>SUM(N34:S34)</f>
        <v>588</v>
      </c>
      <c r="U34" s="179">
        <v>38</v>
      </c>
      <c r="V34" s="83">
        <v>99</v>
      </c>
      <c r="W34" s="83">
        <v>98</v>
      </c>
      <c r="X34" s="83">
        <v>98</v>
      </c>
      <c r="Y34" s="83">
        <v>97</v>
      </c>
      <c r="Z34" s="83">
        <v>99</v>
      </c>
      <c r="AA34" s="83">
        <v>100</v>
      </c>
      <c r="AB34" s="95">
        <f>SUM(V34:AA34)</f>
        <v>591</v>
      </c>
      <c r="AC34" s="96">
        <v>30</v>
      </c>
      <c r="AD34" s="151">
        <f>L34+T34+AB34</f>
        <v>1771</v>
      </c>
      <c r="AE34" s="67">
        <f>AC34+U34+M34</f>
        <v>100</v>
      </c>
      <c r="AF34" s="184"/>
      <c r="AG34" s="98"/>
      <c r="AH34" s="98"/>
      <c r="AI34" s="178">
        <f>AD34</f>
        <v>1771</v>
      </c>
      <c r="AK34" s="113"/>
      <c r="AL34" s="160"/>
      <c r="AM34" s="160"/>
    </row>
    <row r="35" spans="1:39" ht="15">
      <c r="A35" s="67">
        <v>22</v>
      </c>
      <c r="B35" s="176">
        <v>55</v>
      </c>
      <c r="C35" s="100" t="s">
        <v>221</v>
      </c>
      <c r="D35" s="93" t="s">
        <v>192</v>
      </c>
      <c r="E35" s="94" t="s">
        <v>20</v>
      </c>
      <c r="F35" s="82">
        <v>99</v>
      </c>
      <c r="G35" s="83">
        <v>99</v>
      </c>
      <c r="H35" s="83">
        <v>96</v>
      </c>
      <c r="I35" s="83">
        <v>98</v>
      </c>
      <c r="J35" s="83">
        <v>97</v>
      </c>
      <c r="K35" s="83">
        <v>97</v>
      </c>
      <c r="L35" s="95">
        <f>SUM(F35:K35)</f>
        <v>586</v>
      </c>
      <c r="M35" s="179">
        <v>29</v>
      </c>
      <c r="N35" s="83">
        <v>99</v>
      </c>
      <c r="O35" s="83">
        <v>98</v>
      </c>
      <c r="P35" s="83">
        <v>99</v>
      </c>
      <c r="Q35" s="83">
        <v>99</v>
      </c>
      <c r="R35" s="83">
        <v>96</v>
      </c>
      <c r="S35" s="83">
        <v>98</v>
      </c>
      <c r="T35" s="95">
        <f>SUM(N35:S35)</f>
        <v>589</v>
      </c>
      <c r="U35" s="179">
        <v>38</v>
      </c>
      <c r="V35" s="83">
        <v>99</v>
      </c>
      <c r="W35" s="83">
        <v>97</v>
      </c>
      <c r="X35" s="83">
        <v>97</v>
      </c>
      <c r="Y35" s="83">
        <v>99</v>
      </c>
      <c r="Z35" s="83">
        <v>100</v>
      </c>
      <c r="AA35" s="83">
        <v>99</v>
      </c>
      <c r="AB35" s="95">
        <f>SUM(V35:AA35)</f>
        <v>591</v>
      </c>
      <c r="AC35" s="96">
        <v>36</v>
      </c>
      <c r="AD35" s="151">
        <f>L35+T35+AB35</f>
        <v>1766</v>
      </c>
      <c r="AE35" s="67">
        <f>AC35+U35+M35</f>
        <v>103</v>
      </c>
      <c r="AF35" s="184"/>
      <c r="AG35" s="98"/>
      <c r="AH35" s="98"/>
      <c r="AI35" s="178">
        <f>AD35</f>
        <v>1766</v>
      </c>
      <c r="AJ35" s="160"/>
      <c r="AK35" s="113"/>
      <c r="AL35" s="160"/>
      <c r="AM35" s="160"/>
    </row>
    <row r="36" spans="1:39" ht="15">
      <c r="A36" s="67">
        <v>23</v>
      </c>
      <c r="B36" s="176">
        <v>30</v>
      </c>
      <c r="C36" s="100" t="s">
        <v>194</v>
      </c>
      <c r="D36" s="93" t="s">
        <v>170</v>
      </c>
      <c r="E36" s="94" t="s">
        <v>20</v>
      </c>
      <c r="F36" s="82">
        <v>99</v>
      </c>
      <c r="G36" s="83">
        <v>100</v>
      </c>
      <c r="H36" s="83">
        <v>96</v>
      </c>
      <c r="I36" s="83">
        <v>99</v>
      </c>
      <c r="J36" s="83">
        <v>96</v>
      </c>
      <c r="K36" s="83">
        <v>98</v>
      </c>
      <c r="L36" s="95">
        <f>SUM(F36:K36)</f>
        <v>588</v>
      </c>
      <c r="M36" s="179">
        <v>32</v>
      </c>
      <c r="N36" s="83">
        <v>98</v>
      </c>
      <c r="O36" s="83">
        <v>100</v>
      </c>
      <c r="P36" s="83">
        <v>98</v>
      </c>
      <c r="Q36" s="83">
        <v>97</v>
      </c>
      <c r="R36" s="83">
        <v>98</v>
      </c>
      <c r="S36" s="83">
        <v>99</v>
      </c>
      <c r="T36" s="95">
        <f>SUM(N36:S36)</f>
        <v>590</v>
      </c>
      <c r="U36" s="179">
        <v>32</v>
      </c>
      <c r="V36" s="83">
        <v>99</v>
      </c>
      <c r="W36" s="83">
        <v>99</v>
      </c>
      <c r="X36" s="83">
        <v>97</v>
      </c>
      <c r="Y36" s="83">
        <v>98</v>
      </c>
      <c r="Z36" s="83">
        <v>98</v>
      </c>
      <c r="AA36" s="83">
        <v>97</v>
      </c>
      <c r="AB36" s="95">
        <f>SUM(V36:AA36)</f>
        <v>588</v>
      </c>
      <c r="AC36" s="96">
        <v>37</v>
      </c>
      <c r="AD36" s="151">
        <f>L36+T36+AB36</f>
        <v>1766</v>
      </c>
      <c r="AE36" s="67">
        <f>AC36+U36+M36</f>
        <v>101</v>
      </c>
      <c r="AF36" s="184"/>
      <c r="AG36" s="98"/>
      <c r="AH36" s="98"/>
      <c r="AI36" s="178">
        <f>AD36</f>
        <v>1766</v>
      </c>
      <c r="AJ36" s="155"/>
      <c r="AK36" s="113"/>
      <c r="AL36" s="160"/>
      <c r="AM36" s="160"/>
    </row>
    <row r="37" spans="1:39" ht="15">
      <c r="A37" s="67">
        <v>24</v>
      </c>
      <c r="B37" s="176">
        <v>43</v>
      </c>
      <c r="C37" s="100" t="s">
        <v>222</v>
      </c>
      <c r="D37" s="93" t="s">
        <v>223</v>
      </c>
      <c r="E37" s="94" t="s">
        <v>20</v>
      </c>
      <c r="F37" s="82">
        <v>99</v>
      </c>
      <c r="G37" s="83">
        <v>99</v>
      </c>
      <c r="H37" s="83">
        <v>96</v>
      </c>
      <c r="I37" s="83">
        <v>99</v>
      </c>
      <c r="J37" s="83">
        <v>98</v>
      </c>
      <c r="K37" s="83">
        <v>99</v>
      </c>
      <c r="L37" s="95">
        <f>SUM(F37:K37)</f>
        <v>590</v>
      </c>
      <c r="M37" s="179">
        <v>38</v>
      </c>
      <c r="N37" s="83">
        <v>95</v>
      </c>
      <c r="O37" s="83">
        <v>96</v>
      </c>
      <c r="P37" s="83">
        <v>98</v>
      </c>
      <c r="Q37" s="83">
        <v>97</v>
      </c>
      <c r="R37" s="83">
        <v>99</v>
      </c>
      <c r="S37" s="83">
        <v>99</v>
      </c>
      <c r="T37" s="95">
        <f>SUM(N37:S37)</f>
        <v>584</v>
      </c>
      <c r="U37" s="179">
        <v>30</v>
      </c>
      <c r="V37" s="83">
        <v>99</v>
      </c>
      <c r="W37" s="83">
        <v>100</v>
      </c>
      <c r="X37" s="83">
        <v>97</v>
      </c>
      <c r="Y37" s="83">
        <v>98</v>
      </c>
      <c r="Z37" s="83">
        <v>97</v>
      </c>
      <c r="AA37" s="83">
        <v>99</v>
      </c>
      <c r="AB37" s="95">
        <f>SUM(V37:AA37)</f>
        <v>590</v>
      </c>
      <c r="AC37" s="96">
        <v>36</v>
      </c>
      <c r="AD37" s="151">
        <f>L37+T37+AB37</f>
        <v>1764</v>
      </c>
      <c r="AE37" s="67">
        <f>AC37+U37+M37</f>
        <v>104</v>
      </c>
      <c r="AF37" s="123"/>
      <c r="AG37" s="101"/>
      <c r="AH37" s="101"/>
      <c r="AI37" s="178">
        <f>AD37+AF37</f>
        <v>1764</v>
      </c>
      <c r="AJ37" s="155"/>
      <c r="AK37" s="113"/>
      <c r="AL37" s="160"/>
      <c r="AM37" s="160"/>
    </row>
    <row r="38" spans="1:39" ht="15">
      <c r="A38" s="67">
        <v>25</v>
      </c>
      <c r="B38" s="176">
        <v>41</v>
      </c>
      <c r="C38" s="100" t="s">
        <v>224</v>
      </c>
      <c r="D38" s="93" t="s">
        <v>225</v>
      </c>
      <c r="E38" s="94" t="s">
        <v>20</v>
      </c>
      <c r="F38" s="82">
        <v>98</v>
      </c>
      <c r="G38" s="83">
        <v>96</v>
      </c>
      <c r="H38" s="83">
        <v>99</v>
      </c>
      <c r="I38" s="83">
        <v>99</v>
      </c>
      <c r="J38" s="83">
        <v>99</v>
      </c>
      <c r="K38" s="83">
        <v>98</v>
      </c>
      <c r="L38" s="95">
        <f>SUM(F38:K38)</f>
        <v>589</v>
      </c>
      <c r="M38" s="179">
        <v>33</v>
      </c>
      <c r="N38" s="83">
        <v>97</v>
      </c>
      <c r="O38" s="83">
        <v>100</v>
      </c>
      <c r="P38" s="83">
        <v>98</v>
      </c>
      <c r="Q38" s="83">
        <v>97</v>
      </c>
      <c r="R38" s="83">
        <v>96</v>
      </c>
      <c r="S38" s="83">
        <v>97</v>
      </c>
      <c r="T38" s="95">
        <f>SUM(N38:S38)</f>
        <v>585</v>
      </c>
      <c r="U38" s="179">
        <v>34</v>
      </c>
      <c r="V38" s="83">
        <v>98</v>
      </c>
      <c r="W38" s="83">
        <v>99</v>
      </c>
      <c r="X38" s="83">
        <v>98</v>
      </c>
      <c r="Y38" s="83">
        <v>99</v>
      </c>
      <c r="Z38" s="83">
        <v>97</v>
      </c>
      <c r="AA38" s="83">
        <v>99</v>
      </c>
      <c r="AB38" s="95">
        <f>SUM(V38:AA38)</f>
        <v>590</v>
      </c>
      <c r="AC38" s="96">
        <v>28</v>
      </c>
      <c r="AD38" s="151">
        <f>L38+T38+AB38</f>
        <v>1764</v>
      </c>
      <c r="AE38" s="67">
        <f>AC38+U38+M38</f>
        <v>95</v>
      </c>
      <c r="AF38" s="184"/>
      <c r="AG38" s="98"/>
      <c r="AH38" s="98"/>
      <c r="AI38" s="178">
        <f>AD38+AF38</f>
        <v>1764</v>
      </c>
      <c r="AJ38" s="155"/>
      <c r="AK38" s="113"/>
      <c r="AL38" s="160"/>
      <c r="AM38" s="160"/>
    </row>
    <row r="39" spans="1:39" ht="15">
      <c r="A39" s="67">
        <v>26</v>
      </c>
      <c r="B39" s="176">
        <v>107</v>
      </c>
      <c r="C39" s="100" t="s">
        <v>226</v>
      </c>
      <c r="D39" s="93" t="s">
        <v>186</v>
      </c>
      <c r="E39" s="94" t="s">
        <v>20</v>
      </c>
      <c r="F39" s="82">
        <v>99</v>
      </c>
      <c r="G39" s="83">
        <v>99</v>
      </c>
      <c r="H39" s="83">
        <v>99</v>
      </c>
      <c r="I39" s="83">
        <v>100</v>
      </c>
      <c r="J39" s="83">
        <v>97</v>
      </c>
      <c r="K39" s="83">
        <v>98</v>
      </c>
      <c r="L39" s="95">
        <f>SUM(F39:K39)</f>
        <v>592</v>
      </c>
      <c r="M39" s="179">
        <v>33</v>
      </c>
      <c r="N39" s="83">
        <v>99</v>
      </c>
      <c r="O39" s="83">
        <v>98</v>
      </c>
      <c r="P39" s="83">
        <v>98</v>
      </c>
      <c r="Q39" s="83">
        <v>96</v>
      </c>
      <c r="R39" s="83">
        <v>97</v>
      </c>
      <c r="S39" s="83">
        <v>98</v>
      </c>
      <c r="T39" s="95">
        <f>SUM(N39:S39)</f>
        <v>586</v>
      </c>
      <c r="U39" s="179">
        <v>33</v>
      </c>
      <c r="V39" s="83">
        <v>99</v>
      </c>
      <c r="W39" s="83">
        <v>98</v>
      </c>
      <c r="X39" s="83">
        <v>95</v>
      </c>
      <c r="Y39" s="83">
        <v>99</v>
      </c>
      <c r="Z39" s="83">
        <v>98</v>
      </c>
      <c r="AA39" s="83">
        <v>97</v>
      </c>
      <c r="AB39" s="95">
        <f>SUM(V39:AA39)</f>
        <v>586</v>
      </c>
      <c r="AC39" s="96">
        <v>29</v>
      </c>
      <c r="AD39" s="151">
        <f>L39+T39+AB39</f>
        <v>1764</v>
      </c>
      <c r="AE39" s="67">
        <f>AC39+U39+M39</f>
        <v>95</v>
      </c>
      <c r="AF39" s="184"/>
      <c r="AG39" s="98"/>
      <c r="AH39" s="98"/>
      <c r="AI39" s="178">
        <f>AD39</f>
        <v>1764</v>
      </c>
      <c r="AJ39" s="155"/>
      <c r="AK39" s="113"/>
      <c r="AL39" s="160"/>
      <c r="AM39" s="160"/>
    </row>
    <row r="40" spans="1:39" ht="15">
      <c r="A40" s="67">
        <v>27</v>
      </c>
      <c r="B40" s="176">
        <v>11</v>
      </c>
      <c r="C40" s="92" t="s">
        <v>227</v>
      </c>
      <c r="D40" s="93" t="s">
        <v>228</v>
      </c>
      <c r="E40" s="94" t="s">
        <v>37</v>
      </c>
      <c r="F40" s="82">
        <v>98</v>
      </c>
      <c r="G40" s="83">
        <v>98</v>
      </c>
      <c r="H40" s="83">
        <v>99</v>
      </c>
      <c r="I40" s="83">
        <v>97</v>
      </c>
      <c r="J40" s="83">
        <v>97</v>
      </c>
      <c r="K40" s="83">
        <v>99</v>
      </c>
      <c r="L40" s="95">
        <f>SUM(F40:K40)</f>
        <v>588</v>
      </c>
      <c r="M40" s="179">
        <v>32</v>
      </c>
      <c r="N40" s="83">
        <v>100</v>
      </c>
      <c r="O40" s="83">
        <v>99</v>
      </c>
      <c r="P40" s="83">
        <v>94</v>
      </c>
      <c r="Q40" s="83">
        <v>96</v>
      </c>
      <c r="R40" s="83">
        <v>97</v>
      </c>
      <c r="S40" s="83">
        <v>97</v>
      </c>
      <c r="T40" s="95">
        <f>SUM(N40:S40)</f>
        <v>583</v>
      </c>
      <c r="U40" s="179">
        <v>30</v>
      </c>
      <c r="V40" s="83">
        <v>99</v>
      </c>
      <c r="W40" s="83">
        <v>96</v>
      </c>
      <c r="X40" s="83">
        <v>100</v>
      </c>
      <c r="Y40" s="83">
        <v>99</v>
      </c>
      <c r="Z40" s="83">
        <v>100</v>
      </c>
      <c r="AA40" s="83">
        <v>99</v>
      </c>
      <c r="AB40" s="95">
        <f>SUM(V40:AA40)</f>
        <v>593</v>
      </c>
      <c r="AC40" s="96">
        <v>29</v>
      </c>
      <c r="AD40" s="151">
        <f>L40+T40+AB40</f>
        <v>1764</v>
      </c>
      <c r="AE40" s="67">
        <f>AC40+U40+M40</f>
        <v>91</v>
      </c>
      <c r="AF40" s="184"/>
      <c r="AG40" s="98"/>
      <c r="AH40" s="98"/>
      <c r="AI40" s="178">
        <f>AD40</f>
        <v>1764</v>
      </c>
      <c r="AJ40" s="155"/>
      <c r="AK40" s="113"/>
      <c r="AL40" s="160"/>
      <c r="AM40" s="160"/>
    </row>
    <row r="41" spans="1:39" ht="15">
      <c r="A41" s="67">
        <v>28</v>
      </c>
      <c r="B41" s="39">
        <v>116</v>
      </c>
      <c r="C41" s="188" t="s">
        <v>229</v>
      </c>
      <c r="D41" s="189" t="s">
        <v>230</v>
      </c>
      <c r="E41" s="183" t="s">
        <v>20</v>
      </c>
      <c r="F41" s="82">
        <v>98</v>
      </c>
      <c r="G41" s="83">
        <v>99</v>
      </c>
      <c r="H41" s="83">
        <v>100</v>
      </c>
      <c r="I41" s="83">
        <v>99</v>
      </c>
      <c r="J41" s="83">
        <v>99</v>
      </c>
      <c r="K41" s="83">
        <v>97</v>
      </c>
      <c r="L41" s="95">
        <f>SUM(F41:K41)</f>
        <v>592</v>
      </c>
      <c r="M41" s="179">
        <v>29</v>
      </c>
      <c r="N41" s="83">
        <v>96</v>
      </c>
      <c r="O41" s="83">
        <v>95</v>
      </c>
      <c r="P41" s="83">
        <v>95</v>
      </c>
      <c r="Q41" s="83">
        <v>95</v>
      </c>
      <c r="R41" s="83">
        <v>99</v>
      </c>
      <c r="S41" s="83">
        <v>99</v>
      </c>
      <c r="T41" s="95">
        <f>SUM(N41:S41)</f>
        <v>579</v>
      </c>
      <c r="U41" s="179">
        <v>25</v>
      </c>
      <c r="V41" s="83">
        <v>99</v>
      </c>
      <c r="W41" s="83">
        <v>97</v>
      </c>
      <c r="X41" s="83">
        <v>97</v>
      </c>
      <c r="Y41" s="83">
        <v>99</v>
      </c>
      <c r="Z41" s="83">
        <v>100</v>
      </c>
      <c r="AA41" s="83">
        <v>100</v>
      </c>
      <c r="AB41" s="95">
        <f>SUM(V41:AA41)</f>
        <v>592</v>
      </c>
      <c r="AC41" s="96">
        <v>37</v>
      </c>
      <c r="AD41" s="151">
        <f>L41+T41+AB41</f>
        <v>1763</v>
      </c>
      <c r="AE41" s="67">
        <f>AC41+U41+M41</f>
        <v>91</v>
      </c>
      <c r="AF41" s="184"/>
      <c r="AG41" s="98"/>
      <c r="AH41" s="98"/>
      <c r="AI41" s="178">
        <f>AD41</f>
        <v>1763</v>
      </c>
      <c r="AK41" s="113"/>
      <c r="AL41" s="160"/>
      <c r="AM41" s="160"/>
    </row>
    <row r="42" spans="1:39" ht="15">
      <c r="A42" s="67">
        <v>29</v>
      </c>
      <c r="B42" s="176">
        <v>79</v>
      </c>
      <c r="C42" s="100" t="s">
        <v>231</v>
      </c>
      <c r="D42" s="93" t="s">
        <v>232</v>
      </c>
      <c r="E42" s="94" t="s">
        <v>20</v>
      </c>
      <c r="F42" s="82">
        <v>100</v>
      </c>
      <c r="G42" s="83">
        <v>95</v>
      </c>
      <c r="H42" s="83">
        <v>96</v>
      </c>
      <c r="I42" s="83">
        <v>97</v>
      </c>
      <c r="J42" s="83">
        <v>99</v>
      </c>
      <c r="K42" s="83">
        <v>98</v>
      </c>
      <c r="L42" s="95">
        <f>SUM(F42:K42)</f>
        <v>585</v>
      </c>
      <c r="M42" s="179">
        <v>24</v>
      </c>
      <c r="N42" s="83">
        <v>99</v>
      </c>
      <c r="O42" s="83">
        <v>98</v>
      </c>
      <c r="P42" s="83">
        <v>97</v>
      </c>
      <c r="Q42" s="83">
        <v>97</v>
      </c>
      <c r="R42" s="83">
        <v>98</v>
      </c>
      <c r="S42" s="83">
        <v>97</v>
      </c>
      <c r="T42" s="95">
        <f>SUM(N42:S42)</f>
        <v>586</v>
      </c>
      <c r="U42" s="179">
        <v>28</v>
      </c>
      <c r="V42" s="83">
        <v>98</v>
      </c>
      <c r="W42" s="83">
        <v>96</v>
      </c>
      <c r="X42" s="83">
        <v>100</v>
      </c>
      <c r="Y42" s="83">
        <v>99</v>
      </c>
      <c r="Z42" s="83">
        <v>99</v>
      </c>
      <c r="AA42" s="83">
        <v>99</v>
      </c>
      <c r="AB42" s="95">
        <f>SUM(V42:AA42)</f>
        <v>591</v>
      </c>
      <c r="AC42" s="96">
        <v>34</v>
      </c>
      <c r="AD42" s="151">
        <f>L42+T42+AB42</f>
        <v>1762</v>
      </c>
      <c r="AE42" s="67">
        <f>AC42+U42+M42</f>
        <v>86</v>
      </c>
      <c r="AF42" s="184"/>
      <c r="AG42" s="98"/>
      <c r="AH42" s="98"/>
      <c r="AI42" s="178">
        <f>AD42</f>
        <v>1762</v>
      </c>
      <c r="AK42" s="83"/>
      <c r="AL42" s="190"/>
      <c r="AM42" s="191"/>
    </row>
    <row r="43" spans="1:39" ht="15">
      <c r="A43" s="67">
        <v>30</v>
      </c>
      <c r="B43" s="176">
        <v>23</v>
      </c>
      <c r="C43" s="92" t="s">
        <v>233</v>
      </c>
      <c r="D43" s="93" t="s">
        <v>223</v>
      </c>
      <c r="E43" s="94" t="s">
        <v>234</v>
      </c>
      <c r="F43" s="82">
        <v>95</v>
      </c>
      <c r="G43" s="83">
        <v>97</v>
      </c>
      <c r="H43" s="83">
        <v>98</v>
      </c>
      <c r="I43" s="83">
        <v>98</v>
      </c>
      <c r="J43" s="83">
        <v>97</v>
      </c>
      <c r="K43" s="83">
        <v>99</v>
      </c>
      <c r="L43" s="95">
        <f>SUM(F43:K43)</f>
        <v>584</v>
      </c>
      <c r="M43" s="179">
        <v>27</v>
      </c>
      <c r="N43" s="83">
        <v>96</v>
      </c>
      <c r="O43" s="83">
        <v>96</v>
      </c>
      <c r="P43" s="83">
        <v>97</v>
      </c>
      <c r="Q43" s="83">
        <v>99</v>
      </c>
      <c r="R43" s="83">
        <v>100</v>
      </c>
      <c r="S43" s="83">
        <v>100</v>
      </c>
      <c r="T43" s="95">
        <f>SUM(N43:S43)</f>
        <v>588</v>
      </c>
      <c r="U43" s="179">
        <v>28</v>
      </c>
      <c r="V43" s="83">
        <v>99</v>
      </c>
      <c r="W43" s="83">
        <v>100</v>
      </c>
      <c r="X43" s="83">
        <v>99</v>
      </c>
      <c r="Y43" s="83">
        <v>99</v>
      </c>
      <c r="Z43" s="83">
        <v>95</v>
      </c>
      <c r="AA43" s="83">
        <v>98</v>
      </c>
      <c r="AB43" s="95">
        <f>SUM(V43:AA43)</f>
        <v>590</v>
      </c>
      <c r="AC43" s="96">
        <v>31</v>
      </c>
      <c r="AD43" s="151">
        <f>L43+T43+AB43</f>
        <v>1762</v>
      </c>
      <c r="AE43" s="67">
        <f>AC43+U43+M43</f>
        <v>86</v>
      </c>
      <c r="AF43" s="184"/>
      <c r="AG43" s="98"/>
      <c r="AH43" s="98"/>
      <c r="AI43" s="178">
        <f>AD43+AF43</f>
        <v>1762</v>
      </c>
      <c r="AK43" s="113"/>
      <c r="AL43" s="160"/>
      <c r="AM43" s="160"/>
    </row>
    <row r="44" spans="1:39" ht="15">
      <c r="A44" s="67">
        <v>31</v>
      </c>
      <c r="B44" s="176">
        <v>66</v>
      </c>
      <c r="C44" s="100" t="s">
        <v>235</v>
      </c>
      <c r="D44" s="93" t="s">
        <v>73</v>
      </c>
      <c r="E44" s="94" t="s">
        <v>20</v>
      </c>
      <c r="F44" s="82">
        <v>99</v>
      </c>
      <c r="G44" s="83">
        <v>100</v>
      </c>
      <c r="H44" s="83">
        <v>97</v>
      </c>
      <c r="I44" s="83">
        <v>99</v>
      </c>
      <c r="J44" s="83">
        <v>95</v>
      </c>
      <c r="K44" s="83">
        <v>98</v>
      </c>
      <c r="L44" s="95">
        <f>SUM(F44:K44)</f>
        <v>588</v>
      </c>
      <c r="M44" s="179">
        <v>32</v>
      </c>
      <c r="N44" s="83">
        <v>99</v>
      </c>
      <c r="O44" s="83">
        <v>100</v>
      </c>
      <c r="P44" s="83">
        <v>97</v>
      </c>
      <c r="Q44" s="83">
        <v>97</v>
      </c>
      <c r="R44" s="83">
        <v>96</v>
      </c>
      <c r="S44" s="83">
        <v>97</v>
      </c>
      <c r="T44" s="95">
        <f>SUM(N44:S44)</f>
        <v>586</v>
      </c>
      <c r="U44" s="179">
        <v>26</v>
      </c>
      <c r="V44" s="83">
        <v>98</v>
      </c>
      <c r="W44" s="83">
        <v>98</v>
      </c>
      <c r="X44" s="83">
        <v>98</v>
      </c>
      <c r="Y44" s="83">
        <v>97</v>
      </c>
      <c r="Z44" s="83">
        <v>97</v>
      </c>
      <c r="AA44" s="83">
        <v>99</v>
      </c>
      <c r="AB44" s="95">
        <f>SUM(V44:AA44)</f>
        <v>587</v>
      </c>
      <c r="AC44" s="96">
        <v>27</v>
      </c>
      <c r="AD44" s="151">
        <f>L44+T44+AB44</f>
        <v>1761</v>
      </c>
      <c r="AE44" s="67">
        <f>AC44+U44+M44</f>
        <v>85</v>
      </c>
      <c r="AF44" s="184"/>
      <c r="AG44" s="98"/>
      <c r="AH44" s="98"/>
      <c r="AI44" s="178">
        <f>AD44</f>
        <v>1761</v>
      </c>
      <c r="AK44" s="113"/>
      <c r="AL44" s="160"/>
      <c r="AM44" s="160"/>
    </row>
    <row r="45" spans="1:39" ht="15">
      <c r="A45" s="67">
        <v>32</v>
      </c>
      <c r="B45" s="176">
        <v>86</v>
      </c>
      <c r="C45" s="100" t="s">
        <v>236</v>
      </c>
      <c r="D45" s="93" t="s">
        <v>71</v>
      </c>
      <c r="E45" s="94" t="s">
        <v>20</v>
      </c>
      <c r="F45" s="82">
        <v>94</v>
      </c>
      <c r="G45" s="83">
        <v>98</v>
      </c>
      <c r="H45" s="83">
        <v>99</v>
      </c>
      <c r="I45" s="83">
        <v>97</v>
      </c>
      <c r="J45" s="83">
        <v>96</v>
      </c>
      <c r="K45" s="83">
        <v>99</v>
      </c>
      <c r="L45" s="95">
        <f>SUM(F45:K45)</f>
        <v>583</v>
      </c>
      <c r="M45" s="179">
        <v>31</v>
      </c>
      <c r="N45" s="83">
        <v>98</v>
      </c>
      <c r="O45" s="83">
        <v>98</v>
      </c>
      <c r="P45" s="83">
        <v>96</v>
      </c>
      <c r="Q45" s="83">
        <v>98</v>
      </c>
      <c r="R45" s="83">
        <v>100</v>
      </c>
      <c r="S45" s="83">
        <v>99</v>
      </c>
      <c r="T45" s="95">
        <f>SUM(N45:S45)</f>
        <v>589</v>
      </c>
      <c r="U45" s="179">
        <v>31</v>
      </c>
      <c r="V45" s="83">
        <v>98</v>
      </c>
      <c r="W45" s="83">
        <v>98</v>
      </c>
      <c r="X45" s="83">
        <v>98</v>
      </c>
      <c r="Y45" s="83">
        <v>99</v>
      </c>
      <c r="Z45" s="83">
        <v>98</v>
      </c>
      <c r="AA45" s="83">
        <v>97</v>
      </c>
      <c r="AB45" s="95">
        <f>SUM(V45:AA45)</f>
        <v>588</v>
      </c>
      <c r="AC45" s="96">
        <v>35</v>
      </c>
      <c r="AD45" s="151">
        <f>L45+T45+AB45</f>
        <v>1760</v>
      </c>
      <c r="AE45" s="67">
        <f>AC45+U45+M45</f>
        <v>97</v>
      </c>
      <c r="AF45" s="184"/>
      <c r="AG45" s="98"/>
      <c r="AH45" s="98"/>
      <c r="AI45" s="178">
        <f>AD45</f>
        <v>1760</v>
      </c>
      <c r="AK45" s="113"/>
      <c r="AL45" s="160"/>
      <c r="AM45" s="160"/>
    </row>
    <row r="46" spans="1:39" ht="15">
      <c r="A46" s="67">
        <v>33</v>
      </c>
      <c r="B46" s="176">
        <v>105</v>
      </c>
      <c r="C46" s="100" t="s">
        <v>237</v>
      </c>
      <c r="D46" s="93" t="s">
        <v>238</v>
      </c>
      <c r="E46" s="94" t="s">
        <v>20</v>
      </c>
      <c r="F46" s="82">
        <v>97</v>
      </c>
      <c r="G46" s="83">
        <v>99</v>
      </c>
      <c r="H46" s="83">
        <v>96</v>
      </c>
      <c r="I46" s="83">
        <v>99</v>
      </c>
      <c r="J46" s="83">
        <v>98</v>
      </c>
      <c r="K46" s="83">
        <v>98</v>
      </c>
      <c r="L46" s="95">
        <f>SUM(F46:K46)</f>
        <v>587</v>
      </c>
      <c r="M46" s="179">
        <v>33</v>
      </c>
      <c r="N46" s="83">
        <v>99</v>
      </c>
      <c r="O46" s="83">
        <v>99</v>
      </c>
      <c r="P46" s="83">
        <v>97</v>
      </c>
      <c r="Q46" s="83">
        <v>97</v>
      </c>
      <c r="R46" s="83">
        <v>99</v>
      </c>
      <c r="S46" s="83">
        <v>98</v>
      </c>
      <c r="T46" s="95">
        <f>SUM(N46:S46)</f>
        <v>589</v>
      </c>
      <c r="U46" s="179">
        <v>35</v>
      </c>
      <c r="V46" s="83">
        <v>98</v>
      </c>
      <c r="W46" s="83">
        <v>99</v>
      </c>
      <c r="X46" s="83">
        <v>99</v>
      </c>
      <c r="Y46" s="83">
        <v>97</v>
      </c>
      <c r="Z46" s="83">
        <v>97</v>
      </c>
      <c r="AA46" s="83">
        <v>94</v>
      </c>
      <c r="AB46" s="95">
        <f>SUM(V46:AA46)</f>
        <v>584</v>
      </c>
      <c r="AC46" s="96">
        <v>26</v>
      </c>
      <c r="AD46" s="151">
        <f>L46+T46+AB46</f>
        <v>1760</v>
      </c>
      <c r="AE46" s="67">
        <f>AC46+U46+M46</f>
        <v>94</v>
      </c>
      <c r="AF46" s="184"/>
      <c r="AG46" s="98"/>
      <c r="AH46" s="98"/>
      <c r="AI46" s="178">
        <f>AD46</f>
        <v>1760</v>
      </c>
      <c r="AK46" s="113"/>
      <c r="AL46" s="160"/>
      <c r="AM46" s="160"/>
    </row>
    <row r="47" spans="1:39" ht="15">
      <c r="A47" s="67">
        <v>34</v>
      </c>
      <c r="B47" s="176">
        <v>14</v>
      </c>
      <c r="C47" s="92" t="s">
        <v>239</v>
      </c>
      <c r="D47" s="93" t="s">
        <v>240</v>
      </c>
      <c r="E47" s="94" t="s">
        <v>37</v>
      </c>
      <c r="F47" s="82">
        <v>97</v>
      </c>
      <c r="G47" s="83">
        <v>97</v>
      </c>
      <c r="H47" s="83">
        <v>97</v>
      </c>
      <c r="I47" s="83">
        <v>99</v>
      </c>
      <c r="J47" s="83">
        <v>98</v>
      </c>
      <c r="K47" s="83">
        <v>98</v>
      </c>
      <c r="L47" s="95">
        <f>SUM(F47:K47)</f>
        <v>586</v>
      </c>
      <c r="M47" s="179">
        <v>30</v>
      </c>
      <c r="N47" s="83">
        <v>97</v>
      </c>
      <c r="O47" s="83">
        <v>98</v>
      </c>
      <c r="P47" s="83">
        <v>95</v>
      </c>
      <c r="Q47" s="83">
        <v>98</v>
      </c>
      <c r="R47" s="83">
        <v>100</v>
      </c>
      <c r="S47" s="83">
        <v>97</v>
      </c>
      <c r="T47" s="95">
        <f>SUM(N47:S47)</f>
        <v>585</v>
      </c>
      <c r="U47" s="179">
        <v>30</v>
      </c>
      <c r="V47" s="83">
        <v>99</v>
      </c>
      <c r="W47" s="83">
        <v>99</v>
      </c>
      <c r="X47" s="83">
        <v>98</v>
      </c>
      <c r="Y47" s="83">
        <v>98</v>
      </c>
      <c r="Z47" s="83">
        <v>98</v>
      </c>
      <c r="AA47" s="83">
        <v>96</v>
      </c>
      <c r="AB47" s="95">
        <f>SUM(V47:AA47)</f>
        <v>588</v>
      </c>
      <c r="AC47" s="96">
        <v>34</v>
      </c>
      <c r="AD47" s="151">
        <f>L47+T47+AB47</f>
        <v>1759</v>
      </c>
      <c r="AE47" s="67">
        <f>AC47+U47+M47</f>
        <v>94</v>
      </c>
      <c r="AF47" s="184"/>
      <c r="AG47" s="98"/>
      <c r="AH47" s="98"/>
      <c r="AI47" s="178">
        <f>AD47</f>
        <v>1759</v>
      </c>
      <c r="AK47" s="113"/>
      <c r="AL47" s="160"/>
      <c r="AM47" s="160"/>
    </row>
    <row r="48" spans="1:39" ht="15">
      <c r="A48" s="67">
        <v>35</v>
      </c>
      <c r="B48" s="176">
        <v>22</v>
      </c>
      <c r="C48" s="92" t="s">
        <v>241</v>
      </c>
      <c r="D48" s="93" t="s">
        <v>242</v>
      </c>
      <c r="E48" s="94" t="s">
        <v>37</v>
      </c>
      <c r="F48" s="82">
        <v>98</v>
      </c>
      <c r="G48" s="83">
        <v>97</v>
      </c>
      <c r="H48" s="83">
        <v>94</v>
      </c>
      <c r="I48" s="83">
        <v>97</v>
      </c>
      <c r="J48" s="83">
        <v>100</v>
      </c>
      <c r="K48" s="83">
        <v>97</v>
      </c>
      <c r="L48" s="95">
        <f>SUM(F48:K48)</f>
        <v>583</v>
      </c>
      <c r="M48" s="179">
        <v>28</v>
      </c>
      <c r="N48" s="83">
        <v>97</v>
      </c>
      <c r="O48" s="83">
        <v>97</v>
      </c>
      <c r="P48" s="83">
        <v>97</v>
      </c>
      <c r="Q48" s="83">
        <v>99</v>
      </c>
      <c r="R48" s="83">
        <v>99</v>
      </c>
      <c r="S48" s="83">
        <v>99</v>
      </c>
      <c r="T48" s="95">
        <f>SUM(N48:S48)</f>
        <v>588</v>
      </c>
      <c r="U48" s="179">
        <v>29</v>
      </c>
      <c r="V48" s="83">
        <v>97</v>
      </c>
      <c r="W48" s="83">
        <v>99</v>
      </c>
      <c r="X48" s="83">
        <v>99</v>
      </c>
      <c r="Y48" s="83">
        <v>96</v>
      </c>
      <c r="Z48" s="83">
        <v>97</v>
      </c>
      <c r="AA48" s="83">
        <v>99</v>
      </c>
      <c r="AB48" s="95">
        <f>SUM(V48:AA48)</f>
        <v>587</v>
      </c>
      <c r="AC48" s="96">
        <v>27</v>
      </c>
      <c r="AD48" s="151">
        <f>L48+T48+AB48</f>
        <v>1758</v>
      </c>
      <c r="AE48" s="67">
        <f>AC48+U48+M48</f>
        <v>84</v>
      </c>
      <c r="AF48" s="184"/>
      <c r="AG48" s="98"/>
      <c r="AH48" s="98"/>
      <c r="AI48" s="178">
        <f>AD48</f>
        <v>1758</v>
      </c>
      <c r="AK48" s="113"/>
      <c r="AL48" s="160"/>
      <c r="AM48" s="160"/>
    </row>
    <row r="49" spans="1:35" ht="15">
      <c r="A49" s="67">
        <v>36</v>
      </c>
      <c r="B49" s="176">
        <v>19</v>
      </c>
      <c r="C49" s="92" t="s">
        <v>243</v>
      </c>
      <c r="D49" s="93" t="s">
        <v>244</v>
      </c>
      <c r="E49" s="94" t="s">
        <v>37</v>
      </c>
      <c r="F49" s="82">
        <v>96</v>
      </c>
      <c r="G49" s="83">
        <v>96</v>
      </c>
      <c r="H49" s="83">
        <v>98</v>
      </c>
      <c r="I49" s="83">
        <v>97</v>
      </c>
      <c r="J49" s="83">
        <v>99</v>
      </c>
      <c r="K49" s="83">
        <v>97</v>
      </c>
      <c r="L49" s="95">
        <f>SUM(F49:K49)</f>
        <v>583</v>
      </c>
      <c r="M49" s="179">
        <v>24</v>
      </c>
      <c r="N49" s="83">
        <v>98</v>
      </c>
      <c r="O49" s="83">
        <v>100</v>
      </c>
      <c r="P49" s="83">
        <v>98</v>
      </c>
      <c r="Q49" s="83">
        <v>97</v>
      </c>
      <c r="R49" s="83">
        <v>97</v>
      </c>
      <c r="S49" s="83">
        <v>98</v>
      </c>
      <c r="T49" s="95">
        <f>SUM(N49:S49)</f>
        <v>588</v>
      </c>
      <c r="U49" s="179">
        <v>31</v>
      </c>
      <c r="V49" s="83">
        <v>100</v>
      </c>
      <c r="W49" s="83">
        <v>98</v>
      </c>
      <c r="X49" s="83">
        <v>98</v>
      </c>
      <c r="Y49" s="83">
        <v>96</v>
      </c>
      <c r="Z49" s="83">
        <v>99</v>
      </c>
      <c r="AA49" s="83">
        <v>95</v>
      </c>
      <c r="AB49" s="95">
        <f>SUM(V49:AA49)</f>
        <v>586</v>
      </c>
      <c r="AC49" s="96">
        <v>31</v>
      </c>
      <c r="AD49" s="151">
        <f>L49+T49+AB49</f>
        <v>1757</v>
      </c>
      <c r="AE49" s="67">
        <f>AC49+U49+M49</f>
        <v>86</v>
      </c>
      <c r="AF49" s="184"/>
      <c r="AG49" s="98"/>
      <c r="AH49" s="98"/>
      <c r="AI49" s="178">
        <f>AD49</f>
        <v>1757</v>
      </c>
    </row>
    <row r="50" spans="1:35" ht="15">
      <c r="A50" s="67">
        <v>37</v>
      </c>
      <c r="B50" s="176">
        <v>68</v>
      </c>
      <c r="C50" s="100" t="s">
        <v>245</v>
      </c>
      <c r="D50" s="93" t="s">
        <v>80</v>
      </c>
      <c r="E50" s="94" t="s">
        <v>20</v>
      </c>
      <c r="F50" s="82">
        <v>95</v>
      </c>
      <c r="G50" s="83">
        <v>95</v>
      </c>
      <c r="H50" s="83">
        <v>97</v>
      </c>
      <c r="I50" s="83">
        <v>98</v>
      </c>
      <c r="J50" s="83">
        <v>95</v>
      </c>
      <c r="K50" s="83">
        <v>99</v>
      </c>
      <c r="L50" s="95">
        <f>SUM(F50:K50)</f>
        <v>579</v>
      </c>
      <c r="M50" s="179">
        <v>26</v>
      </c>
      <c r="N50" s="83">
        <v>97</v>
      </c>
      <c r="O50" s="83">
        <v>99</v>
      </c>
      <c r="P50" s="83">
        <v>96</v>
      </c>
      <c r="Q50" s="83">
        <v>98</v>
      </c>
      <c r="R50" s="83">
        <v>99</v>
      </c>
      <c r="S50" s="83">
        <v>99</v>
      </c>
      <c r="T50" s="95">
        <f>SUM(N50:S50)</f>
        <v>588</v>
      </c>
      <c r="U50" s="179">
        <v>33</v>
      </c>
      <c r="V50" s="83">
        <v>99</v>
      </c>
      <c r="W50" s="83">
        <v>99</v>
      </c>
      <c r="X50" s="83">
        <v>99</v>
      </c>
      <c r="Y50" s="83">
        <v>97</v>
      </c>
      <c r="Z50" s="83">
        <v>99</v>
      </c>
      <c r="AA50" s="83">
        <v>96</v>
      </c>
      <c r="AB50" s="95">
        <f>SUM(V50:AA50)</f>
        <v>589</v>
      </c>
      <c r="AC50" s="96">
        <v>29</v>
      </c>
      <c r="AD50" s="151">
        <f>L50+T50+AB50</f>
        <v>1756</v>
      </c>
      <c r="AE50" s="67">
        <f>AC50+U50+M50</f>
        <v>88</v>
      </c>
      <c r="AF50" s="184"/>
      <c r="AG50" s="98"/>
      <c r="AH50" s="98"/>
      <c r="AI50" s="178">
        <f>AD50</f>
        <v>1756</v>
      </c>
    </row>
    <row r="51" spans="1:35" ht="15">
      <c r="A51" s="67">
        <v>38</v>
      </c>
      <c r="B51" s="176">
        <v>12</v>
      </c>
      <c r="C51" s="92" t="s">
        <v>246</v>
      </c>
      <c r="D51" s="93" t="s">
        <v>247</v>
      </c>
      <c r="E51" s="94" t="s">
        <v>37</v>
      </c>
      <c r="F51" s="82">
        <v>98</v>
      </c>
      <c r="G51" s="83">
        <v>99</v>
      </c>
      <c r="H51" s="83">
        <v>97</v>
      </c>
      <c r="I51" s="83">
        <v>98</v>
      </c>
      <c r="J51" s="83">
        <v>98</v>
      </c>
      <c r="K51" s="83">
        <v>98</v>
      </c>
      <c r="L51" s="95">
        <f>SUM(F51:K51)</f>
        <v>588</v>
      </c>
      <c r="M51" s="179">
        <v>31</v>
      </c>
      <c r="N51" s="83">
        <v>98</v>
      </c>
      <c r="O51" s="83">
        <v>96</v>
      </c>
      <c r="P51" s="83">
        <v>98</v>
      </c>
      <c r="Q51" s="83">
        <v>100</v>
      </c>
      <c r="R51" s="83">
        <v>99</v>
      </c>
      <c r="S51" s="83">
        <v>94</v>
      </c>
      <c r="T51" s="95">
        <f>SUM(N51:S51)</f>
        <v>585</v>
      </c>
      <c r="U51" s="179">
        <v>31</v>
      </c>
      <c r="V51" s="83">
        <v>99</v>
      </c>
      <c r="W51" s="83">
        <v>98</v>
      </c>
      <c r="X51" s="83">
        <v>98</v>
      </c>
      <c r="Y51" s="83">
        <v>99</v>
      </c>
      <c r="Z51" s="83">
        <v>98</v>
      </c>
      <c r="AA51" s="83">
        <v>90</v>
      </c>
      <c r="AB51" s="95">
        <f>SUM(V51:AA51)</f>
        <v>582</v>
      </c>
      <c r="AC51" s="96">
        <v>32</v>
      </c>
      <c r="AD51" s="151">
        <f>L51+T51+AB51</f>
        <v>1755</v>
      </c>
      <c r="AE51" s="67">
        <f>AC51+U51+M51</f>
        <v>94</v>
      </c>
      <c r="AF51" s="184"/>
      <c r="AG51" s="98"/>
      <c r="AH51" s="98"/>
      <c r="AI51" s="178">
        <f>AD51</f>
        <v>1755</v>
      </c>
    </row>
    <row r="52" spans="1:35" ht="15">
      <c r="A52" s="67">
        <v>39</v>
      </c>
      <c r="B52" s="176">
        <v>44</v>
      </c>
      <c r="C52" s="100" t="s">
        <v>248</v>
      </c>
      <c r="D52" s="93" t="s">
        <v>109</v>
      </c>
      <c r="E52" s="94" t="s">
        <v>20</v>
      </c>
      <c r="F52" s="82">
        <v>97</v>
      </c>
      <c r="G52" s="83">
        <v>98</v>
      </c>
      <c r="H52" s="83">
        <v>100</v>
      </c>
      <c r="I52" s="83">
        <v>98</v>
      </c>
      <c r="J52" s="83">
        <v>93</v>
      </c>
      <c r="K52" s="83">
        <v>95</v>
      </c>
      <c r="L52" s="95">
        <f>SUM(F52:K52)</f>
        <v>581</v>
      </c>
      <c r="M52" s="179">
        <v>21</v>
      </c>
      <c r="N52" s="83">
        <v>95</v>
      </c>
      <c r="O52" s="83">
        <v>98</v>
      </c>
      <c r="P52" s="83">
        <v>96</v>
      </c>
      <c r="Q52" s="83">
        <v>100</v>
      </c>
      <c r="R52" s="83">
        <v>97</v>
      </c>
      <c r="S52" s="83">
        <v>99</v>
      </c>
      <c r="T52" s="95">
        <f>SUM(N52:S52)</f>
        <v>585</v>
      </c>
      <c r="U52" s="179">
        <v>23</v>
      </c>
      <c r="V52" s="83">
        <v>97</v>
      </c>
      <c r="W52" s="83">
        <v>98</v>
      </c>
      <c r="X52" s="83">
        <v>97</v>
      </c>
      <c r="Y52" s="83">
        <v>98</v>
      </c>
      <c r="Z52" s="83">
        <v>99</v>
      </c>
      <c r="AA52" s="83">
        <v>98</v>
      </c>
      <c r="AB52" s="95">
        <f>SUM(V52:AA52)</f>
        <v>587</v>
      </c>
      <c r="AC52" s="96">
        <v>27</v>
      </c>
      <c r="AD52" s="151">
        <f>L52+T52+AB52</f>
        <v>1753</v>
      </c>
      <c r="AE52" s="67">
        <f>AC52+U52+M52</f>
        <v>71</v>
      </c>
      <c r="AF52" s="184"/>
      <c r="AG52" s="98"/>
      <c r="AH52" s="98"/>
      <c r="AI52" s="178">
        <f>AD52</f>
        <v>1753</v>
      </c>
    </row>
    <row r="53" spans="1:35" ht="15">
      <c r="A53" s="67">
        <v>40</v>
      </c>
      <c r="B53" s="176">
        <v>98</v>
      </c>
      <c r="C53" s="100" t="s">
        <v>249</v>
      </c>
      <c r="D53" s="93" t="s">
        <v>250</v>
      </c>
      <c r="E53" s="94" t="s">
        <v>20</v>
      </c>
      <c r="F53" s="82">
        <v>99</v>
      </c>
      <c r="G53" s="83">
        <v>96</v>
      </c>
      <c r="H53" s="83">
        <v>95</v>
      </c>
      <c r="I53" s="83">
        <v>96</v>
      </c>
      <c r="J53" s="83">
        <v>99</v>
      </c>
      <c r="K53" s="83">
        <v>97</v>
      </c>
      <c r="L53" s="95">
        <f>SUM(F53:K53)</f>
        <v>582</v>
      </c>
      <c r="M53" s="179">
        <v>27</v>
      </c>
      <c r="N53" s="83">
        <v>98</v>
      </c>
      <c r="O53" s="83">
        <v>96</v>
      </c>
      <c r="P53" s="83">
        <v>97</v>
      </c>
      <c r="Q53" s="83">
        <v>97</v>
      </c>
      <c r="R53" s="83">
        <v>97</v>
      </c>
      <c r="S53" s="83">
        <v>98</v>
      </c>
      <c r="T53" s="95">
        <f>SUM(N53:S53)</f>
        <v>583</v>
      </c>
      <c r="U53" s="179">
        <v>27</v>
      </c>
      <c r="V53" s="83">
        <v>96</v>
      </c>
      <c r="W53" s="83">
        <v>97</v>
      </c>
      <c r="X53" s="83">
        <v>98</v>
      </c>
      <c r="Y53" s="83">
        <v>99</v>
      </c>
      <c r="Z53" s="83">
        <v>98</v>
      </c>
      <c r="AA53" s="83">
        <v>97</v>
      </c>
      <c r="AB53" s="95">
        <f>SUM(V53:AA53)</f>
        <v>585</v>
      </c>
      <c r="AC53" s="96">
        <v>32</v>
      </c>
      <c r="AD53" s="151">
        <f>L53+T53+AB53</f>
        <v>1750</v>
      </c>
      <c r="AE53" s="67">
        <f>AC53+U53+M53</f>
        <v>86</v>
      </c>
      <c r="AF53" s="184"/>
      <c r="AG53" s="98"/>
      <c r="AH53" s="98"/>
      <c r="AI53" s="178">
        <f>AD53</f>
        <v>1750</v>
      </c>
    </row>
    <row r="54" spans="1:35" ht="15">
      <c r="A54" s="67">
        <v>41</v>
      </c>
      <c r="B54" s="176">
        <v>69</v>
      </c>
      <c r="C54" s="100" t="s">
        <v>251</v>
      </c>
      <c r="D54" s="93" t="s">
        <v>252</v>
      </c>
      <c r="E54" s="94" t="s">
        <v>37</v>
      </c>
      <c r="F54" s="82">
        <v>97</v>
      </c>
      <c r="G54" s="83">
        <v>97</v>
      </c>
      <c r="H54" s="83">
        <v>96</v>
      </c>
      <c r="I54" s="83">
        <v>95</v>
      </c>
      <c r="J54" s="83">
        <v>99</v>
      </c>
      <c r="K54" s="83">
        <v>99</v>
      </c>
      <c r="L54" s="95">
        <f>SUM(F54:K54)</f>
        <v>583</v>
      </c>
      <c r="M54" s="179">
        <v>29</v>
      </c>
      <c r="N54" s="83">
        <v>96</v>
      </c>
      <c r="O54" s="83">
        <v>98</v>
      </c>
      <c r="P54" s="83">
        <v>100</v>
      </c>
      <c r="Q54" s="83">
        <v>98</v>
      </c>
      <c r="R54" s="83">
        <v>97</v>
      </c>
      <c r="S54" s="83">
        <v>97</v>
      </c>
      <c r="T54" s="95">
        <f>SUM(N54:S54)</f>
        <v>586</v>
      </c>
      <c r="U54" s="179">
        <v>32</v>
      </c>
      <c r="V54" s="83">
        <v>99</v>
      </c>
      <c r="W54" s="83">
        <v>99</v>
      </c>
      <c r="X54" s="83">
        <v>98</v>
      </c>
      <c r="Y54" s="83">
        <v>95</v>
      </c>
      <c r="Z54" s="83">
        <v>94</v>
      </c>
      <c r="AA54" s="83">
        <v>95</v>
      </c>
      <c r="AB54" s="95">
        <f>SUM(V54:AA54)</f>
        <v>580</v>
      </c>
      <c r="AC54" s="96">
        <v>27</v>
      </c>
      <c r="AD54" s="151">
        <f>L54+T54+AB54</f>
        <v>1749</v>
      </c>
      <c r="AE54" s="67">
        <f>AC54+U54+M54</f>
        <v>88</v>
      </c>
      <c r="AF54" s="184"/>
      <c r="AG54" s="98"/>
      <c r="AH54" s="98"/>
      <c r="AI54" s="178">
        <f>AD54</f>
        <v>1749</v>
      </c>
    </row>
    <row r="55" spans="1:35" ht="15">
      <c r="A55" s="67">
        <v>42</v>
      </c>
      <c r="B55" s="176">
        <v>26</v>
      </c>
      <c r="C55" s="92" t="s">
        <v>253</v>
      </c>
      <c r="D55" s="93" t="s">
        <v>254</v>
      </c>
      <c r="E55" s="94" t="s">
        <v>255</v>
      </c>
      <c r="F55" s="82">
        <v>95</v>
      </c>
      <c r="G55" s="83">
        <v>96</v>
      </c>
      <c r="H55" s="83">
        <v>95</v>
      </c>
      <c r="I55" s="83">
        <v>96</v>
      </c>
      <c r="J55" s="83">
        <v>98</v>
      </c>
      <c r="K55" s="83">
        <v>98</v>
      </c>
      <c r="L55" s="95">
        <f>SUM(F55:K55)</f>
        <v>578</v>
      </c>
      <c r="M55" s="179">
        <v>25</v>
      </c>
      <c r="N55" s="83">
        <v>97</v>
      </c>
      <c r="O55" s="83">
        <v>98</v>
      </c>
      <c r="P55" s="83">
        <v>98</v>
      </c>
      <c r="Q55" s="83">
        <v>97</v>
      </c>
      <c r="R55" s="83">
        <v>95</v>
      </c>
      <c r="S55" s="83">
        <v>98</v>
      </c>
      <c r="T55" s="95">
        <f>SUM(N55:S55)</f>
        <v>583</v>
      </c>
      <c r="U55" s="179">
        <v>24</v>
      </c>
      <c r="V55" s="83">
        <v>98</v>
      </c>
      <c r="W55" s="83">
        <v>98</v>
      </c>
      <c r="X55" s="83">
        <v>99</v>
      </c>
      <c r="Y55" s="83">
        <v>98</v>
      </c>
      <c r="Z55" s="83">
        <v>99</v>
      </c>
      <c r="AA55" s="83">
        <v>95</v>
      </c>
      <c r="AB55" s="95">
        <f>SUM(V55:AA55)</f>
        <v>587</v>
      </c>
      <c r="AC55" s="96">
        <v>25</v>
      </c>
      <c r="AD55" s="151">
        <f>L55+T55+AB55</f>
        <v>1748</v>
      </c>
      <c r="AE55" s="67">
        <f>AC55+U55+M55</f>
        <v>74</v>
      </c>
      <c r="AF55" s="184"/>
      <c r="AG55" s="98"/>
      <c r="AH55" s="98"/>
      <c r="AI55" s="178">
        <f>AD55</f>
        <v>1748</v>
      </c>
    </row>
    <row r="56" spans="1:35" ht="15">
      <c r="A56" s="67">
        <v>43</v>
      </c>
      <c r="B56" s="176">
        <v>24</v>
      </c>
      <c r="C56" s="92" t="s">
        <v>256</v>
      </c>
      <c r="D56" s="93" t="s">
        <v>257</v>
      </c>
      <c r="E56" s="94" t="s">
        <v>234</v>
      </c>
      <c r="F56" s="82">
        <v>94</v>
      </c>
      <c r="G56" s="83">
        <v>94</v>
      </c>
      <c r="H56" s="83">
        <v>98</v>
      </c>
      <c r="I56" s="83">
        <v>97</v>
      </c>
      <c r="J56" s="83">
        <v>98</v>
      </c>
      <c r="K56" s="83">
        <v>95</v>
      </c>
      <c r="L56" s="95">
        <f>SUM(F56:K56)</f>
        <v>576</v>
      </c>
      <c r="M56" s="179">
        <v>24</v>
      </c>
      <c r="N56" s="83">
        <v>97</v>
      </c>
      <c r="O56" s="83">
        <v>95</v>
      </c>
      <c r="P56" s="83">
        <v>100</v>
      </c>
      <c r="Q56" s="83">
        <v>98</v>
      </c>
      <c r="R56" s="83">
        <v>99</v>
      </c>
      <c r="S56" s="83">
        <v>96</v>
      </c>
      <c r="T56" s="95">
        <f>SUM(N56:S56)</f>
        <v>585</v>
      </c>
      <c r="U56" s="179">
        <v>29</v>
      </c>
      <c r="V56" s="83">
        <v>94</v>
      </c>
      <c r="W56" s="83">
        <v>96</v>
      </c>
      <c r="X56" s="83">
        <v>94</v>
      </c>
      <c r="Y56" s="83">
        <v>96</v>
      </c>
      <c r="Z56" s="83">
        <v>96</v>
      </c>
      <c r="AA56" s="83">
        <v>100</v>
      </c>
      <c r="AB56" s="95">
        <f>SUM(V56:AA56)</f>
        <v>576</v>
      </c>
      <c r="AC56" s="96">
        <v>21</v>
      </c>
      <c r="AD56" s="151">
        <f>L56+T56+AB56</f>
        <v>1737</v>
      </c>
      <c r="AE56" s="67">
        <f>AC56+U56+M56</f>
        <v>74</v>
      </c>
      <c r="AF56" s="184"/>
      <c r="AG56" s="98"/>
      <c r="AH56" s="98"/>
      <c r="AI56" s="178">
        <f>AD56</f>
        <v>1737</v>
      </c>
    </row>
    <row r="57" spans="1:35" ht="15">
      <c r="A57" s="67">
        <v>44</v>
      </c>
      <c r="B57" s="176">
        <v>73</v>
      </c>
      <c r="C57" s="100" t="s">
        <v>258</v>
      </c>
      <c r="D57" s="93" t="s">
        <v>259</v>
      </c>
      <c r="E57" s="94" t="s">
        <v>20</v>
      </c>
      <c r="F57" s="82">
        <v>98</v>
      </c>
      <c r="G57" s="83">
        <v>97</v>
      </c>
      <c r="H57" s="83">
        <v>97</v>
      </c>
      <c r="I57" s="83">
        <v>86</v>
      </c>
      <c r="J57" s="83">
        <v>97</v>
      </c>
      <c r="K57" s="83">
        <v>98</v>
      </c>
      <c r="L57" s="95">
        <f>SUM(F57:K57)</f>
        <v>573</v>
      </c>
      <c r="M57" s="179">
        <v>23</v>
      </c>
      <c r="N57" s="83">
        <v>97</v>
      </c>
      <c r="O57" s="83">
        <v>96</v>
      </c>
      <c r="P57" s="83">
        <v>96</v>
      </c>
      <c r="Q57" s="83">
        <v>95</v>
      </c>
      <c r="R57" s="83">
        <v>95</v>
      </c>
      <c r="S57" s="83">
        <v>97</v>
      </c>
      <c r="T57" s="95">
        <f>SUM(N57:S57)</f>
        <v>576</v>
      </c>
      <c r="U57" s="179">
        <v>21</v>
      </c>
      <c r="V57" s="83">
        <v>96</v>
      </c>
      <c r="W57" s="83">
        <v>93</v>
      </c>
      <c r="X57" s="83">
        <v>98</v>
      </c>
      <c r="Y57" s="83">
        <v>94</v>
      </c>
      <c r="Z57" s="83">
        <v>98</v>
      </c>
      <c r="AA57" s="83">
        <v>98</v>
      </c>
      <c r="AB57" s="95">
        <f>SUM(V57:AA57)</f>
        <v>577</v>
      </c>
      <c r="AC57" s="96">
        <v>18</v>
      </c>
      <c r="AD57" s="151">
        <f>L57+T57+AB57</f>
        <v>1726</v>
      </c>
      <c r="AE57" s="67">
        <f>AC57+U57+M57</f>
        <v>62</v>
      </c>
      <c r="AF57" s="184"/>
      <c r="AG57" s="98"/>
      <c r="AH57" s="98"/>
      <c r="AI57" s="178">
        <f>AD57</f>
        <v>1726</v>
      </c>
    </row>
    <row r="58" spans="1:35" ht="15">
      <c r="A58" s="67">
        <v>45</v>
      </c>
      <c r="B58" s="176">
        <v>3</v>
      </c>
      <c r="C58" s="92" t="s">
        <v>260</v>
      </c>
      <c r="D58" s="93" t="s">
        <v>261</v>
      </c>
      <c r="E58" s="94" t="s">
        <v>37</v>
      </c>
      <c r="F58" s="82">
        <v>96</v>
      </c>
      <c r="G58" s="83">
        <v>94</v>
      </c>
      <c r="H58" s="83">
        <v>94</v>
      </c>
      <c r="I58" s="83">
        <v>97</v>
      </c>
      <c r="J58" s="83">
        <v>95</v>
      </c>
      <c r="K58" s="83">
        <v>95</v>
      </c>
      <c r="L58" s="95">
        <f>SUM(F58:K58)</f>
        <v>571</v>
      </c>
      <c r="M58" s="179">
        <v>19</v>
      </c>
      <c r="N58" s="83">
        <v>97</v>
      </c>
      <c r="O58" s="83">
        <v>97</v>
      </c>
      <c r="P58" s="83">
        <v>97</v>
      </c>
      <c r="Q58" s="83">
        <v>95</v>
      </c>
      <c r="R58" s="83">
        <v>99</v>
      </c>
      <c r="S58" s="83">
        <v>97</v>
      </c>
      <c r="T58" s="95">
        <f>SUM(N58:S58)</f>
        <v>582</v>
      </c>
      <c r="U58" s="179">
        <v>26</v>
      </c>
      <c r="V58" s="83">
        <v>96</v>
      </c>
      <c r="W58" s="83">
        <v>97</v>
      </c>
      <c r="X58" s="83">
        <v>94</v>
      </c>
      <c r="Y58" s="83">
        <v>92</v>
      </c>
      <c r="Z58" s="83">
        <v>91</v>
      </c>
      <c r="AA58" s="83">
        <v>94</v>
      </c>
      <c r="AB58" s="95">
        <f>SUM(V58:AA58)</f>
        <v>564</v>
      </c>
      <c r="AC58" s="96">
        <v>11</v>
      </c>
      <c r="AD58" s="151">
        <f>L58+T58+AB58</f>
        <v>1717</v>
      </c>
      <c r="AE58" s="67">
        <f>AC58+U58+M58</f>
        <v>56</v>
      </c>
      <c r="AF58" s="184"/>
      <c r="AG58" s="98"/>
      <c r="AH58" s="98"/>
      <c r="AI58" s="178">
        <f>AD58</f>
        <v>1717</v>
      </c>
    </row>
    <row r="59" spans="1:35" ht="15">
      <c r="A59" s="67">
        <v>46</v>
      </c>
      <c r="B59" s="176">
        <v>25</v>
      </c>
      <c r="C59" s="92" t="s">
        <v>262</v>
      </c>
      <c r="D59" s="93" t="s">
        <v>263</v>
      </c>
      <c r="E59" s="94" t="s">
        <v>264</v>
      </c>
      <c r="F59" s="82">
        <v>100</v>
      </c>
      <c r="G59" s="83">
        <v>100</v>
      </c>
      <c r="H59" s="83">
        <v>100</v>
      </c>
      <c r="I59" s="83">
        <v>99</v>
      </c>
      <c r="J59" s="83">
        <v>100</v>
      </c>
      <c r="K59" s="83">
        <v>98</v>
      </c>
      <c r="L59" s="95">
        <f>SUM(F59:K59)</f>
        <v>597</v>
      </c>
      <c r="M59" s="179">
        <v>41</v>
      </c>
      <c r="N59" s="83">
        <v>100</v>
      </c>
      <c r="O59" s="83">
        <v>100</v>
      </c>
      <c r="P59" s="83">
        <v>98</v>
      </c>
      <c r="Q59" s="83">
        <v>99</v>
      </c>
      <c r="R59" s="83">
        <v>100</v>
      </c>
      <c r="S59" s="83">
        <v>99</v>
      </c>
      <c r="T59" s="95">
        <f>SUM(N59:S59)</f>
        <v>596</v>
      </c>
      <c r="U59" s="179">
        <v>45</v>
      </c>
      <c r="V59" s="83"/>
      <c r="W59" s="83"/>
      <c r="X59" s="83"/>
      <c r="Y59" s="83"/>
      <c r="Z59" s="83"/>
      <c r="AA59" s="83"/>
      <c r="AB59" s="95">
        <f>SUM(V59:AA59)</f>
        <v>0</v>
      </c>
      <c r="AC59" s="96"/>
      <c r="AD59" s="151">
        <f>L59+T59+AB59</f>
        <v>1193</v>
      </c>
      <c r="AE59" s="67">
        <f>AC59+U59+M59</f>
        <v>86</v>
      </c>
      <c r="AF59" s="123">
        <v>104.4</v>
      </c>
      <c r="AG59" s="101">
        <v>104.1</v>
      </c>
      <c r="AH59" s="101"/>
      <c r="AI59" s="178">
        <f>L59+T59+AB59+LARGE(AF59:AH59,1)+LARGE(AF59:AH59,2)</f>
        <v>1401.5</v>
      </c>
    </row>
    <row r="60" spans="1:35" ht="15">
      <c r="A60" s="67">
        <v>47</v>
      </c>
      <c r="B60" s="192">
        <v>81</v>
      </c>
      <c r="C60" s="104" t="s">
        <v>265</v>
      </c>
      <c r="D60" s="105" t="s">
        <v>266</v>
      </c>
      <c r="E60" s="106" t="s">
        <v>20</v>
      </c>
      <c r="F60" s="110">
        <v>99</v>
      </c>
      <c r="G60" s="132">
        <v>99</v>
      </c>
      <c r="H60" s="132">
        <v>99</v>
      </c>
      <c r="I60" s="132">
        <v>96</v>
      </c>
      <c r="J60" s="132">
        <v>96</v>
      </c>
      <c r="K60" s="132">
        <v>98</v>
      </c>
      <c r="L60" s="107">
        <f>SUM(F60:K60)</f>
        <v>587</v>
      </c>
      <c r="M60" s="193">
        <v>25</v>
      </c>
      <c r="N60" s="132">
        <v>96</v>
      </c>
      <c r="O60" s="132">
        <v>97</v>
      </c>
      <c r="P60" s="132">
        <v>98</v>
      </c>
      <c r="Q60" s="132">
        <v>96</v>
      </c>
      <c r="R60" s="132">
        <v>98</v>
      </c>
      <c r="S60" s="132">
        <v>97</v>
      </c>
      <c r="T60" s="107">
        <f>SUM(N60:S60)</f>
        <v>582</v>
      </c>
      <c r="U60" s="193">
        <v>26</v>
      </c>
      <c r="V60" s="132"/>
      <c r="W60" s="132"/>
      <c r="X60" s="132"/>
      <c r="Y60" s="132"/>
      <c r="Z60" s="132"/>
      <c r="AA60" s="132"/>
      <c r="AB60" s="107">
        <f>SUM(V60:AA60)</f>
        <v>0</v>
      </c>
      <c r="AC60" s="108"/>
      <c r="AD60" s="151">
        <f>L60+T60+AB60</f>
        <v>1169</v>
      </c>
      <c r="AE60" s="67">
        <f>AC60+U60+M60</f>
        <v>51</v>
      </c>
      <c r="AF60" s="194"/>
      <c r="AG60" s="195"/>
      <c r="AH60" s="195"/>
      <c r="AI60" s="178">
        <f>AD60</f>
        <v>1169</v>
      </c>
    </row>
    <row r="61" spans="1:35" ht="15">
      <c r="A61" s="3"/>
      <c r="B61" s="4"/>
      <c r="C61" s="1"/>
      <c r="D61" s="4"/>
      <c r="M61" s="4" t="s">
        <v>267</v>
      </c>
      <c r="X61" s="4" t="s">
        <v>74</v>
      </c>
      <c r="Y61" s="4" t="s">
        <v>74</v>
      </c>
      <c r="AD61" s="3"/>
      <c r="AE61" s="3"/>
      <c r="AF61" s="196"/>
      <c r="AG61" s="196"/>
      <c r="AH61" s="196"/>
      <c r="AI61" s="112"/>
    </row>
    <row r="62" spans="1:35" ht="14.25">
      <c r="A62" s="3"/>
      <c r="B62" s="4"/>
      <c r="C62" s="1"/>
      <c r="D62" s="4"/>
      <c r="AD62" s="3"/>
      <c r="AE62" s="3"/>
      <c r="AF62" s="196"/>
      <c r="AG62" s="196"/>
      <c r="AH62" s="196"/>
      <c r="AI62" s="112"/>
    </row>
    <row r="63" spans="1:35" ht="14.25">
      <c r="A63" s="3"/>
      <c r="B63" s="4"/>
      <c r="C63" s="1"/>
      <c r="D63" s="4"/>
      <c r="AD63" s="3"/>
      <c r="AE63" s="3"/>
      <c r="AF63" s="196"/>
      <c r="AG63" s="196"/>
      <c r="AH63" s="196"/>
      <c r="AI63" s="112"/>
    </row>
    <row r="64" spans="1:35" ht="14.25">
      <c r="A64" s="3"/>
      <c r="B64" s="4"/>
      <c r="C64" s="1"/>
      <c r="D64" s="4"/>
      <c r="AD64" s="3"/>
      <c r="AE64" s="3"/>
      <c r="AF64" s="196"/>
      <c r="AG64" s="196"/>
      <c r="AH64" s="196"/>
      <c r="AI64" s="112"/>
    </row>
    <row r="65" spans="1:35" ht="14.25">
      <c r="A65" s="3"/>
      <c r="B65" s="4"/>
      <c r="C65" s="1"/>
      <c r="D65" s="4"/>
      <c r="AD65" s="3"/>
      <c r="AE65" s="3"/>
      <c r="AF65" s="196"/>
      <c r="AG65" s="196"/>
      <c r="AH65" s="196"/>
      <c r="AI65" s="112"/>
    </row>
    <row r="66" spans="1:35" ht="14.25">
      <c r="A66" s="3"/>
      <c r="B66" s="4"/>
      <c r="C66" s="1"/>
      <c r="D66" s="4"/>
      <c r="AD66" s="3"/>
      <c r="AE66" s="3"/>
      <c r="AF66" s="196"/>
      <c r="AG66" s="196"/>
      <c r="AH66" s="196"/>
      <c r="AI66" s="112"/>
    </row>
    <row r="67" spans="1:35" ht="14.25">
      <c r="A67" s="3"/>
      <c r="B67" s="4"/>
      <c r="C67" s="1"/>
      <c r="D67" s="4"/>
      <c r="AD67" s="3"/>
      <c r="AE67" s="3"/>
      <c r="AF67" s="196"/>
      <c r="AG67" s="196"/>
      <c r="AH67" s="196"/>
      <c r="AI67" s="112"/>
    </row>
    <row r="68" spans="1:35" ht="14.25">
      <c r="A68" s="3"/>
      <c r="B68" s="4"/>
      <c r="C68" s="1"/>
      <c r="D68" s="4"/>
      <c r="AD68" s="3"/>
      <c r="AE68" s="3"/>
      <c r="AF68" s="196"/>
      <c r="AG68" s="196"/>
      <c r="AH68" s="196"/>
      <c r="AI68" s="112"/>
    </row>
    <row r="69" spans="1:35" ht="14.25">
      <c r="A69" s="3"/>
      <c r="B69" s="4"/>
      <c r="C69" s="1"/>
      <c r="D69" s="4"/>
      <c r="AD69" s="3"/>
      <c r="AE69" s="3"/>
      <c r="AF69"/>
      <c r="AG69"/>
      <c r="AH69"/>
      <c r="AI69"/>
    </row>
    <row r="70" spans="1:35" ht="14.25">
      <c r="A70" s="3"/>
      <c r="B70" s="4"/>
      <c r="C70" s="1"/>
      <c r="D70" s="4"/>
      <c r="AD70" s="3"/>
      <c r="AE70" s="3"/>
      <c r="AF70"/>
      <c r="AG70"/>
      <c r="AH70"/>
      <c r="AI70"/>
    </row>
    <row r="71" spans="1:35" ht="14.25">
      <c r="A71" s="3"/>
      <c r="B71" s="4"/>
      <c r="C71" s="1"/>
      <c r="D71" s="4"/>
      <c r="AD71" s="3"/>
      <c r="AE71" s="3"/>
      <c r="AF71" s="196"/>
      <c r="AG71" s="196"/>
      <c r="AH71" s="196"/>
      <c r="AI71" s="112"/>
    </row>
    <row r="72" spans="1:35" ht="14.25">
      <c r="A72" s="3"/>
      <c r="B72" s="4"/>
      <c r="C72" s="1"/>
      <c r="D72" s="4"/>
      <c r="AD72" s="3"/>
      <c r="AE72" s="3"/>
      <c r="AF72" s="196"/>
      <c r="AG72" s="196"/>
      <c r="AH72" s="196"/>
      <c r="AI72" s="112"/>
    </row>
    <row r="73" spans="1:35" ht="14.25">
      <c r="A73" s="3"/>
      <c r="B73" s="4"/>
      <c r="C73" s="1"/>
      <c r="D73" s="4"/>
      <c r="AD73" s="3"/>
      <c r="AE73" s="3"/>
      <c r="AF73" s="196"/>
      <c r="AG73" s="196"/>
      <c r="AH73" s="196"/>
      <c r="AI73" s="112"/>
    </row>
    <row r="74" spans="1:35" ht="14.25">
      <c r="A74" s="3"/>
      <c r="B74" s="4"/>
      <c r="C74" s="1"/>
      <c r="D74" s="4"/>
      <c r="AD74" s="3"/>
      <c r="AE74" s="3"/>
      <c r="AF74"/>
      <c r="AG74"/>
      <c r="AH74"/>
      <c r="AI74"/>
    </row>
    <row r="75" spans="1:35" ht="14.25">
      <c r="A75" s="3"/>
      <c r="B75" s="4"/>
      <c r="C75" s="1"/>
      <c r="D75" s="4"/>
      <c r="AD75" s="3"/>
      <c r="AE75" s="3"/>
      <c r="AF75"/>
      <c r="AG75"/>
      <c r="AH75"/>
      <c r="AI75"/>
    </row>
    <row r="76" spans="1:35" ht="14.25">
      <c r="A76" s="3"/>
      <c r="B76" s="4"/>
      <c r="C76" s="1"/>
      <c r="D76" s="4"/>
      <c r="AD76" s="3"/>
      <c r="AE76" s="3"/>
      <c r="AF76"/>
      <c r="AG76"/>
      <c r="AH76"/>
      <c r="AI76"/>
    </row>
    <row r="77" spans="1:35" ht="14.25">
      <c r="A77" s="3"/>
      <c r="B77" s="4"/>
      <c r="C77" s="1"/>
      <c r="D77" s="4"/>
      <c r="AD77" s="3"/>
      <c r="AE77" s="3"/>
      <c r="AF77"/>
      <c r="AG77"/>
      <c r="AH77"/>
      <c r="AI77"/>
    </row>
    <row r="78" spans="1:35" ht="14.25">
      <c r="A78" s="3"/>
      <c r="B78" s="4"/>
      <c r="C78" s="1"/>
      <c r="D78" s="4"/>
      <c r="AD78" s="3"/>
      <c r="AE78" s="3"/>
      <c r="AF78"/>
      <c r="AG78"/>
      <c r="AH78"/>
      <c r="AI78"/>
    </row>
    <row r="79" spans="1:35" ht="14.25">
      <c r="A79" s="3"/>
      <c r="B79" s="4"/>
      <c r="C79" s="1"/>
      <c r="D79" s="4"/>
      <c r="AD79" s="3"/>
      <c r="AE79" s="3"/>
      <c r="AF79"/>
      <c r="AG79"/>
      <c r="AH79"/>
      <c r="AI79"/>
    </row>
    <row r="80" spans="1:35" ht="14.25">
      <c r="A80" s="3"/>
      <c r="B80" s="4"/>
      <c r="C80" s="1"/>
      <c r="D80" s="4"/>
      <c r="AD80" s="3"/>
      <c r="AE80" s="3"/>
      <c r="AF80"/>
      <c r="AG80"/>
      <c r="AH80"/>
      <c r="AI80"/>
    </row>
    <row r="81" spans="1:35" ht="14.25">
      <c r="A81" s="3"/>
      <c r="B81" s="4"/>
      <c r="C81" s="1"/>
      <c r="D81" s="4"/>
      <c r="AD81" s="3"/>
      <c r="AE81" s="3"/>
      <c r="AF81"/>
      <c r="AG81"/>
      <c r="AH81"/>
      <c r="AI81"/>
    </row>
    <row r="82" spans="1:35" ht="14.25">
      <c r="A82" s="3"/>
      <c r="B82" s="4"/>
      <c r="C82" s="1"/>
      <c r="D82" s="4"/>
      <c r="AD82" s="3"/>
      <c r="AE82" s="3"/>
      <c r="AF82"/>
      <c r="AG82"/>
      <c r="AH82"/>
      <c r="AI82"/>
    </row>
    <row r="83" spans="1:35" ht="14.25">
      <c r="A83" s="3"/>
      <c r="B83" s="4"/>
      <c r="C83" s="1"/>
      <c r="D83" s="4"/>
      <c r="AD83" s="3"/>
      <c r="AE83" s="3"/>
      <c r="AF83"/>
      <c r="AG83"/>
      <c r="AH83"/>
      <c r="AI83"/>
    </row>
    <row r="84" spans="1:35" ht="14.25">
      <c r="A84" s="3"/>
      <c r="B84" s="4"/>
      <c r="C84" s="1"/>
      <c r="D84" s="4"/>
      <c r="AD84" s="3"/>
      <c r="AE84" s="3"/>
      <c r="AF84"/>
      <c r="AG84"/>
      <c r="AH84"/>
      <c r="AI84"/>
    </row>
    <row r="85" spans="1:35" ht="14.25">
      <c r="A85" s="3"/>
      <c r="B85" s="4"/>
      <c r="C85" s="1"/>
      <c r="D85" s="4"/>
      <c r="AD85" s="3"/>
      <c r="AE85" s="3"/>
      <c r="AF85"/>
      <c r="AG85"/>
      <c r="AH85"/>
      <c r="AI85"/>
    </row>
    <row r="86" spans="1:35" ht="14.25">
      <c r="A86" s="3"/>
      <c r="B86" s="4"/>
      <c r="C86" s="1"/>
      <c r="D86" s="4"/>
      <c r="AD86" s="3"/>
      <c r="AE86" s="3"/>
      <c r="AF86"/>
      <c r="AG86"/>
      <c r="AH86"/>
      <c r="AI86"/>
    </row>
    <row r="87" spans="1:35" ht="14.25">
      <c r="A87" s="3"/>
      <c r="B87" s="4"/>
      <c r="C87" s="1"/>
      <c r="D87" s="4"/>
      <c r="AD87" s="3"/>
      <c r="AE87" s="3"/>
      <c r="AF87"/>
      <c r="AG87"/>
      <c r="AH87"/>
      <c r="AI87"/>
    </row>
    <row r="88" spans="1:35" ht="14.25">
      <c r="A88" s="3"/>
      <c r="B88" s="4"/>
      <c r="C88" s="1"/>
      <c r="D88" s="4"/>
      <c r="AD88" s="3"/>
      <c r="AE88" s="3"/>
      <c r="AF88"/>
      <c r="AG88"/>
      <c r="AH88"/>
      <c r="AI88"/>
    </row>
    <row r="89" spans="1:35" ht="14.25">
      <c r="A89" s="3"/>
      <c r="B89" s="4"/>
      <c r="C89" s="1"/>
      <c r="D89" s="4"/>
      <c r="AD89" s="3"/>
      <c r="AE89" s="3"/>
      <c r="AF89"/>
      <c r="AG89"/>
      <c r="AH89"/>
      <c r="AI89"/>
    </row>
    <row r="90" spans="1:35" ht="14.25">
      <c r="A90" s="3"/>
      <c r="B90" s="4"/>
      <c r="C90" s="1"/>
      <c r="D90" s="4"/>
      <c r="AD90" s="3"/>
      <c r="AE90" s="3"/>
      <c r="AF90"/>
      <c r="AG90"/>
      <c r="AH90"/>
      <c r="AI90"/>
    </row>
    <row r="91" spans="1:35" ht="14.25">
      <c r="A91" s="3"/>
      <c r="B91" s="4"/>
      <c r="C91" s="1"/>
      <c r="D91" s="4"/>
      <c r="AD91" s="3"/>
      <c r="AE91" s="3"/>
      <c r="AF91"/>
      <c r="AG91"/>
      <c r="AH91"/>
      <c r="AI91"/>
    </row>
    <row r="92" spans="1:35" ht="14.25">
      <c r="A92" s="3"/>
      <c r="B92" s="4"/>
      <c r="C92" s="1"/>
      <c r="D92" s="4"/>
      <c r="AD92" s="3"/>
      <c r="AE92" s="3"/>
      <c r="AF92"/>
      <c r="AG92"/>
      <c r="AH92"/>
      <c r="AI92"/>
    </row>
    <row r="93" spans="1:35" ht="14.25">
      <c r="A93" s="3"/>
      <c r="B93" s="4"/>
      <c r="C93" s="1"/>
      <c r="D93" s="4"/>
      <c r="AD93" s="3"/>
      <c r="AE93" s="3"/>
      <c r="AF93"/>
      <c r="AG93"/>
      <c r="AH93"/>
      <c r="AI93"/>
    </row>
    <row r="94" spans="1:35" ht="14.25">
      <c r="A94" s="3"/>
      <c r="B94" s="4"/>
      <c r="C94" s="1"/>
      <c r="D94" s="4"/>
      <c r="AD94" s="3"/>
      <c r="AE94" s="3"/>
      <c r="AF94"/>
      <c r="AG94"/>
      <c r="AH94"/>
      <c r="AI94"/>
    </row>
    <row r="95" spans="1:35" ht="14.25">
      <c r="A95" s="3"/>
      <c r="B95" s="4"/>
      <c r="C95" s="1"/>
      <c r="D95" s="4"/>
      <c r="AD95" s="3"/>
      <c r="AE95" s="3"/>
      <c r="AF95"/>
      <c r="AG95"/>
      <c r="AH95"/>
      <c r="AI95"/>
    </row>
    <row r="96" spans="1:35" ht="14.25">
      <c r="A96" s="3"/>
      <c r="B96" s="4"/>
      <c r="C96" s="1"/>
      <c r="D96" s="4"/>
      <c r="AD96" s="3"/>
      <c r="AE96" s="3"/>
      <c r="AF96"/>
      <c r="AG96"/>
      <c r="AH96"/>
      <c r="AI96"/>
    </row>
    <row r="97" spans="1:35" ht="14.25">
      <c r="A97" s="3"/>
      <c r="B97" s="4"/>
      <c r="C97" s="1"/>
      <c r="D97" s="4"/>
      <c r="AD97" s="3"/>
      <c r="AE97" s="3"/>
      <c r="AF97"/>
      <c r="AG97"/>
      <c r="AH97"/>
      <c r="AI97"/>
    </row>
    <row r="98" spans="1:35" ht="14.25">
      <c r="A98" s="3"/>
      <c r="B98" s="4"/>
      <c r="C98" s="1"/>
      <c r="D98" s="4"/>
      <c r="AD98" s="3"/>
      <c r="AE98" s="3"/>
      <c r="AF98"/>
      <c r="AG98"/>
      <c r="AH98"/>
      <c r="AI98"/>
    </row>
    <row r="99" spans="1:35" ht="14.25">
      <c r="A99" s="3"/>
      <c r="B99" s="4"/>
      <c r="C99" s="1"/>
      <c r="D99" s="4"/>
      <c r="AD99" s="3"/>
      <c r="AE99" s="3"/>
      <c r="AF99"/>
      <c r="AG99"/>
      <c r="AH99"/>
      <c r="AI99"/>
    </row>
    <row r="100" spans="1:35" ht="14.25">
      <c r="A100" s="3"/>
      <c r="B100" s="4"/>
      <c r="C100" s="1"/>
      <c r="D100" s="4"/>
      <c r="AD100" s="3"/>
      <c r="AE100" s="3"/>
      <c r="AF100"/>
      <c r="AG100"/>
      <c r="AH100"/>
      <c r="AI100"/>
    </row>
    <row r="101" spans="1:35" ht="14.25">
      <c r="A101" s="3"/>
      <c r="B101" s="4"/>
      <c r="C101" s="1"/>
      <c r="D101" s="4"/>
      <c r="AD101" s="3"/>
      <c r="AE101" s="3"/>
      <c r="AF101"/>
      <c r="AG101"/>
      <c r="AH101"/>
      <c r="AI101"/>
    </row>
    <row r="102" spans="1:35" ht="14.25">
      <c r="A102" s="3"/>
      <c r="B102" s="4"/>
      <c r="C102" s="1"/>
      <c r="D102" s="4"/>
      <c r="AD102" s="3"/>
      <c r="AE102" s="3"/>
      <c r="AF102"/>
      <c r="AG102"/>
      <c r="AH102"/>
      <c r="AI102"/>
    </row>
    <row r="103" spans="1:35" ht="14.25">
      <c r="A103" s="3"/>
      <c r="AD103" s="3"/>
      <c r="AE103" s="3"/>
      <c r="AF103"/>
      <c r="AG103"/>
      <c r="AH103"/>
      <c r="AI103"/>
    </row>
    <row r="104" spans="1:35" ht="14.25">
      <c r="A104" s="3"/>
      <c r="AD104" s="3"/>
      <c r="AE104" s="3"/>
      <c r="AF104"/>
      <c r="AG104"/>
      <c r="AH104"/>
      <c r="AI104"/>
    </row>
    <row r="105" spans="18:35" ht="14.25">
      <c r="R105"/>
      <c r="S105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65"/>
      <c r="AE105" s="65"/>
      <c r="AF105"/>
      <c r="AG105"/>
      <c r="AH105"/>
      <c r="AI105"/>
    </row>
    <row r="106" spans="18:35" ht="14.25">
      <c r="R106"/>
      <c r="S106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65"/>
      <c r="AE106" s="65"/>
      <c r="AF106"/>
      <c r="AG106"/>
      <c r="AH106"/>
      <c r="AI106"/>
    </row>
    <row r="107" spans="30:35" ht="14.25">
      <c r="AD107" s="65"/>
      <c r="AE107" s="65"/>
      <c r="AF107"/>
      <c r="AG107"/>
      <c r="AH107"/>
      <c r="AI107"/>
    </row>
    <row r="108" spans="30:35" ht="14.25">
      <c r="AD108" s="65"/>
      <c r="AE108" s="65"/>
      <c r="AF108"/>
      <c r="AG108"/>
      <c r="AH108"/>
      <c r="AI108"/>
    </row>
    <row r="109" spans="30:35" ht="14.25">
      <c r="AD109" s="65"/>
      <c r="AE109" s="65"/>
      <c r="AF109"/>
      <c r="AG109"/>
      <c r="AH109"/>
      <c r="AI109"/>
    </row>
    <row r="110" spans="30:35" ht="14.25">
      <c r="AD110" s="102"/>
      <c r="AE110" s="102"/>
      <c r="AF110"/>
      <c r="AG110"/>
      <c r="AH110"/>
      <c r="AI110"/>
    </row>
    <row r="111" spans="30:35" ht="14.25">
      <c r="AD111" s="102"/>
      <c r="AE111" s="102"/>
      <c r="AF111"/>
      <c r="AG111"/>
      <c r="AH111"/>
      <c r="AI111"/>
    </row>
    <row r="112" spans="30:35" ht="14.25">
      <c r="AD112" s="102"/>
      <c r="AE112" s="102"/>
      <c r="AF112"/>
      <c r="AG112"/>
      <c r="AH112"/>
      <c r="AI112"/>
    </row>
    <row r="113" spans="30:35" ht="14.25">
      <c r="AD113" s="102"/>
      <c r="AE113" s="102"/>
      <c r="AF113"/>
      <c r="AG113"/>
      <c r="AH113"/>
      <c r="AI113"/>
    </row>
    <row r="114" spans="30:35" ht="14.25">
      <c r="AD114" s="102"/>
      <c r="AE114" s="102"/>
      <c r="AF114"/>
      <c r="AG114"/>
      <c r="AH114"/>
      <c r="AI114"/>
    </row>
    <row r="115" spans="30:35" ht="14.25">
      <c r="AD115" s="102"/>
      <c r="AE115" s="102"/>
      <c r="AF115"/>
      <c r="AG115"/>
      <c r="AH115"/>
      <c r="AI115"/>
    </row>
    <row r="116" spans="30:35" ht="14.25">
      <c r="AD116" s="102"/>
      <c r="AE116" s="102"/>
      <c r="AF116"/>
      <c r="AG116"/>
      <c r="AH116"/>
      <c r="AI116"/>
    </row>
    <row r="117" spans="30:35" ht="14.25">
      <c r="AD117" s="102"/>
      <c r="AE117" s="102"/>
      <c r="AF117"/>
      <c r="AG117"/>
      <c r="AH117"/>
      <c r="AI117"/>
    </row>
    <row r="118" spans="30:35" ht="14.25">
      <c r="AD118" s="102"/>
      <c r="AE118" s="102"/>
      <c r="AF118"/>
      <c r="AG118"/>
      <c r="AH118"/>
      <c r="AI118"/>
    </row>
    <row r="119" spans="30:35" ht="14.25">
      <c r="AD119" s="102"/>
      <c r="AE119" s="102"/>
      <c r="AF119"/>
      <c r="AG119"/>
      <c r="AH119"/>
      <c r="AI119"/>
    </row>
    <row r="120" spans="30:35" ht="14.25">
      <c r="AD120"/>
      <c r="AE120"/>
      <c r="AF120"/>
      <c r="AG120"/>
      <c r="AH120"/>
      <c r="AI120"/>
    </row>
    <row r="121" spans="30:35" ht="14.25">
      <c r="AD121"/>
      <c r="AE121"/>
      <c r="AF121"/>
      <c r="AG121"/>
      <c r="AH121"/>
      <c r="AI121"/>
    </row>
    <row r="122" spans="30:35" ht="14.25">
      <c r="AD122"/>
      <c r="AE122"/>
      <c r="AF122"/>
      <c r="AG122"/>
      <c r="AH122"/>
      <c r="AI122"/>
    </row>
    <row r="123" spans="30:35" ht="14.25">
      <c r="AD123"/>
      <c r="AE123"/>
      <c r="AF123"/>
      <c r="AG123"/>
      <c r="AH123"/>
      <c r="AI123"/>
    </row>
    <row r="124" spans="30:35" ht="14.25">
      <c r="AD124"/>
      <c r="AE124"/>
      <c r="AF124"/>
      <c r="AG124"/>
      <c r="AH124"/>
      <c r="AI124"/>
    </row>
    <row r="125" spans="30:35" ht="14.25">
      <c r="AD125"/>
      <c r="AE125"/>
      <c r="AF125"/>
      <c r="AG125"/>
      <c r="AH125"/>
      <c r="AI125"/>
    </row>
    <row r="126" spans="30:35" ht="14.25">
      <c r="AD126"/>
      <c r="AE126"/>
      <c r="AF126"/>
      <c r="AG126"/>
      <c r="AH126"/>
      <c r="AI126"/>
    </row>
    <row r="127" spans="30:35" ht="14.25">
      <c r="AD127"/>
      <c r="AE127"/>
      <c r="AF127"/>
      <c r="AG127"/>
      <c r="AH127"/>
      <c r="AI127"/>
    </row>
    <row r="128" spans="30:35" ht="14.25">
      <c r="AD128"/>
      <c r="AE128"/>
      <c r="AF128"/>
      <c r="AG128"/>
      <c r="AH128"/>
      <c r="AI128"/>
    </row>
    <row r="129" spans="30:35" ht="14.25">
      <c r="AD129"/>
      <c r="AE129"/>
      <c r="AF129"/>
      <c r="AG129"/>
      <c r="AH129"/>
      <c r="AI129"/>
    </row>
    <row r="130" spans="30:35" ht="14.25">
      <c r="AD130"/>
      <c r="AE130"/>
      <c r="AF130"/>
      <c r="AG130"/>
      <c r="AH130"/>
      <c r="AI130"/>
    </row>
  </sheetData>
  <mergeCells count="7">
    <mergeCell ref="A1:AI1"/>
    <mergeCell ref="A2:AI2"/>
    <mergeCell ref="A3:AI3"/>
    <mergeCell ref="A4:AI4"/>
    <mergeCell ref="T7:V7"/>
    <mergeCell ref="T8:V8"/>
    <mergeCell ref="T9:V9"/>
  </mergeCells>
  <conditionalFormatting sqref="F14:K104 N14:S104">
    <cfRule type="cellIs" priority="1" dxfId="0" operator="equal" stopIfTrue="1">
      <formula>100</formula>
    </cfRule>
  </conditionalFormatting>
  <conditionalFormatting sqref="V1:AA65536">
    <cfRule type="cellIs" priority="2" dxfId="2" operator="equal" stopIfTrue="1">
      <formula>100</formula>
    </cfRule>
  </conditionalFormatting>
  <printOptions/>
  <pageMargins left="0.5" right="0.5" top="0.5" bottom="0.5" header="0.5118055555555555" footer="0.5118055555555555"/>
  <pageSetup horizontalDpi="300" verticalDpi="300" orientation="portrait" scale="62"/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70"/>
  <sheetViews>
    <sheetView tabSelected="1" workbookViewId="0" topLeftCell="C20">
      <selection activeCell="W29" sqref="W29"/>
    </sheetView>
  </sheetViews>
  <sheetFormatPr defaultColWidth="9.140625" defaultRowHeight="17.25" customHeight="1"/>
  <cols>
    <col min="1" max="1" width="5.140625" style="0" customWidth="1"/>
    <col min="2" max="2" width="16.57421875" style="0" customWidth="1"/>
    <col min="3" max="3" width="15.140625" style="0" customWidth="1"/>
    <col min="4" max="4" width="11.28125" style="0" customWidth="1"/>
    <col min="5" max="8" width="0" style="4" hidden="1" customWidth="1"/>
    <col min="9" max="9" width="6.28125" style="3" customWidth="1"/>
    <col min="10" max="14" width="0" style="4" hidden="1" customWidth="1"/>
    <col min="15" max="15" width="6.00390625" style="3" customWidth="1"/>
    <col min="16" max="20" width="0" style="4" hidden="1" customWidth="1"/>
    <col min="21" max="21" width="6.7109375" style="3" customWidth="1"/>
    <col min="22" max="22" width="0" style="4" hidden="1" customWidth="1"/>
    <col min="23" max="24" width="6.421875" style="3" customWidth="1"/>
    <col min="25" max="25" width="0.85546875" style="3" customWidth="1"/>
    <col min="26" max="29" width="0" style="4" hidden="1" customWidth="1"/>
    <col min="30" max="30" width="5.140625" style="4" customWidth="1"/>
    <col min="31" max="35" width="0" style="4" hidden="1" customWidth="1"/>
    <col min="36" max="36" width="5.140625" style="4" customWidth="1"/>
    <col min="37" max="37" width="0" style="4" hidden="1" customWidth="1"/>
    <col min="38" max="41" width="0" style="1" hidden="1" customWidth="1"/>
    <col min="42" max="42" width="5.140625" style="8" customWidth="1"/>
    <col min="43" max="43" width="0" style="1" hidden="1" customWidth="1"/>
    <col min="44" max="44" width="7.57421875" style="1" customWidth="1"/>
    <col min="45" max="45" width="6.421875" style="1" customWidth="1"/>
    <col min="46" max="46" width="0.85546875" style="1" customWidth="1"/>
    <col min="47" max="50" width="0" style="4" hidden="1" customWidth="1"/>
    <col min="51" max="51" width="5.140625" style="4" customWidth="1"/>
    <col min="52" max="56" width="0" style="4" hidden="1" customWidth="1"/>
    <col min="57" max="57" width="5.140625" style="4" customWidth="1"/>
    <col min="58" max="58" width="0" style="4" hidden="1" customWidth="1"/>
    <col min="59" max="62" width="0" style="1" hidden="1" customWidth="1"/>
    <col min="63" max="63" width="5.140625" style="8" customWidth="1"/>
    <col min="64" max="64" width="0" style="1" hidden="1" customWidth="1"/>
    <col min="65" max="65" width="7.57421875" style="1" customWidth="1"/>
    <col min="66" max="66" width="6.421875" style="1" customWidth="1"/>
    <col min="67" max="68" width="6.7109375" style="1" customWidth="1"/>
    <col min="69" max="69" width="9.7109375" style="196" customWidth="1"/>
    <col min="70" max="70" width="8.57421875" style="8" customWidth="1"/>
    <col min="71" max="71" width="8.28125" style="8" customWidth="1"/>
    <col min="72" max="72" width="13.8515625" style="1" customWidth="1"/>
  </cols>
  <sheetData>
    <row r="1" spans="1:7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1"/>
      <c r="BV1" s="1"/>
    </row>
    <row r="2" spans="1:74" ht="18" customHeight="1">
      <c r="A2" s="2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1"/>
      <c r="BV2" s="1"/>
    </row>
    <row r="3" spans="1:74" ht="18" customHeight="1">
      <c r="A3" s="5" t="s">
        <v>268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1"/>
      <c r="BV3" s="1"/>
    </row>
    <row r="4" spans="1:74" ht="18" customHeight="1">
      <c r="A4" s="5" t="s">
        <v>269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1"/>
      <c r="BV4" s="1"/>
    </row>
    <row r="5" spans="1:72" s="198" customFormat="1" ht="9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Q5" s="199"/>
      <c r="BT5" s="197"/>
    </row>
    <row r="6" spans="1:72" s="8" customFormat="1" ht="18" customHeight="1">
      <c r="A6" s="7"/>
      <c r="B6" s="7" t="s">
        <v>270</v>
      </c>
      <c r="C6" s="7"/>
      <c r="D6" s="7" t="s">
        <v>180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8">
        <f>BT12</f>
        <v>3732.7999999999997</v>
      </c>
      <c r="X6" s="68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Q6" s="112"/>
      <c r="BT6" s="112"/>
    </row>
    <row r="7" spans="1:72" s="8" customFormat="1" ht="17.25" customHeight="1">
      <c r="A7" s="7"/>
      <c r="B7" s="7" t="s">
        <v>271</v>
      </c>
      <c r="C7" s="7"/>
      <c r="D7" s="8" t="s">
        <v>272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8">
        <f>BT13</f>
        <v>3723.2999999999997</v>
      </c>
      <c r="X7" s="68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Q7" s="112"/>
      <c r="BT7" s="9"/>
    </row>
    <row r="8" spans="1:72" s="8" customFormat="1" ht="17.25" customHeight="1">
      <c r="A8" s="7"/>
      <c r="B8" s="7" t="s">
        <v>273</v>
      </c>
      <c r="C8" s="7"/>
      <c r="D8" s="8" t="s">
        <v>274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8" t="e">
        <f>BT14</f>
        <v>#N/A</v>
      </c>
      <c r="X8" s="6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Q8" s="112"/>
      <c r="BT8" s="9"/>
    </row>
    <row r="9" spans="1:72" s="8" customFormat="1" ht="17.25" customHeight="1">
      <c r="A9" s="7"/>
      <c r="B9" s="7"/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Q9" s="112"/>
      <c r="BT9" s="3"/>
    </row>
    <row r="10" spans="5:72" s="8" customFormat="1" ht="17.25" customHeight="1">
      <c r="E10" s="3"/>
      <c r="F10" s="3"/>
      <c r="G10" s="3"/>
      <c r="H10" s="3"/>
      <c r="I10" s="11" t="s">
        <v>125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200"/>
      <c r="Z10" s="11" t="s">
        <v>126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201"/>
      <c r="AU10" s="11" t="s">
        <v>127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202" t="s">
        <v>275</v>
      </c>
      <c r="BP10" s="203" t="s">
        <v>275</v>
      </c>
      <c r="BQ10" s="112" t="s">
        <v>50</v>
      </c>
      <c r="BR10" s="8" t="s">
        <v>50</v>
      </c>
      <c r="BS10" s="8" t="s">
        <v>50</v>
      </c>
      <c r="BT10" s="8" t="s">
        <v>276</v>
      </c>
    </row>
    <row r="11" spans="1:72" s="8" customFormat="1" ht="17.25" customHeight="1">
      <c r="A11" s="10" t="s">
        <v>6</v>
      </c>
      <c r="B11" s="204" t="s">
        <v>8</v>
      </c>
      <c r="C11" s="13" t="s">
        <v>9</v>
      </c>
      <c r="D11" s="14" t="s">
        <v>277</v>
      </c>
      <c r="E11" s="14">
        <v>1</v>
      </c>
      <c r="F11" s="14">
        <v>2</v>
      </c>
      <c r="G11" s="14">
        <v>3</v>
      </c>
      <c r="H11" s="14">
        <v>4</v>
      </c>
      <c r="I11" s="205" t="s">
        <v>278</v>
      </c>
      <c r="J11" s="206" t="s">
        <v>51</v>
      </c>
      <c r="K11" s="14">
        <v>1</v>
      </c>
      <c r="L11" s="14">
        <v>2</v>
      </c>
      <c r="M11" s="14">
        <v>3</v>
      </c>
      <c r="N11" s="14">
        <v>4</v>
      </c>
      <c r="O11" s="207" t="s">
        <v>279</v>
      </c>
      <c r="P11" s="207" t="s">
        <v>51</v>
      </c>
      <c r="Q11" s="14">
        <v>1</v>
      </c>
      <c r="R11" s="14">
        <v>2</v>
      </c>
      <c r="S11" s="14">
        <v>3</v>
      </c>
      <c r="T11" s="14">
        <v>4</v>
      </c>
      <c r="U11" s="208" t="s">
        <v>280</v>
      </c>
      <c r="V11" s="208" t="s">
        <v>51</v>
      </c>
      <c r="W11" s="209" t="s">
        <v>13</v>
      </c>
      <c r="X11" s="174" t="s">
        <v>51</v>
      </c>
      <c r="Y11" s="201"/>
      <c r="Z11" s="10">
        <v>1</v>
      </c>
      <c r="AA11" s="14">
        <v>2</v>
      </c>
      <c r="AB11" s="14">
        <v>3</v>
      </c>
      <c r="AC11" s="14">
        <v>4</v>
      </c>
      <c r="AD11" s="206" t="s">
        <v>278</v>
      </c>
      <c r="AE11" s="206" t="s">
        <v>51</v>
      </c>
      <c r="AF11" s="10">
        <v>1</v>
      </c>
      <c r="AG11" s="14">
        <v>2</v>
      </c>
      <c r="AH11" s="14">
        <v>3</v>
      </c>
      <c r="AI11" s="14">
        <v>4</v>
      </c>
      <c r="AJ11" s="207" t="s">
        <v>279</v>
      </c>
      <c r="AK11" s="210" t="s">
        <v>51</v>
      </c>
      <c r="AL11" s="10">
        <v>1</v>
      </c>
      <c r="AM11" s="14">
        <v>2</v>
      </c>
      <c r="AN11" s="14">
        <v>3</v>
      </c>
      <c r="AO11" s="14">
        <v>4</v>
      </c>
      <c r="AP11" s="208" t="s">
        <v>280</v>
      </c>
      <c r="AQ11" s="211" t="s">
        <v>51</v>
      </c>
      <c r="AR11" s="209" t="s">
        <v>14</v>
      </c>
      <c r="AS11" s="174" t="s">
        <v>51</v>
      </c>
      <c r="AT11" s="201"/>
      <c r="AU11" s="10">
        <v>1</v>
      </c>
      <c r="AV11" s="14">
        <v>2</v>
      </c>
      <c r="AW11" s="14">
        <v>3</v>
      </c>
      <c r="AX11" s="14">
        <v>4</v>
      </c>
      <c r="AY11" s="206" t="s">
        <v>278</v>
      </c>
      <c r="AZ11" s="212" t="s">
        <v>51</v>
      </c>
      <c r="BA11" s="10">
        <v>1</v>
      </c>
      <c r="BB11" s="14">
        <v>2</v>
      </c>
      <c r="BC11" s="14">
        <v>3</v>
      </c>
      <c r="BD11" s="14">
        <v>4</v>
      </c>
      <c r="BE11" s="207" t="s">
        <v>279</v>
      </c>
      <c r="BF11" s="210" t="s">
        <v>51</v>
      </c>
      <c r="BG11" s="10">
        <v>1</v>
      </c>
      <c r="BH11" s="14">
        <v>2</v>
      </c>
      <c r="BI11" s="14">
        <v>3</v>
      </c>
      <c r="BJ11" s="14">
        <v>4</v>
      </c>
      <c r="BK11" s="213" t="s">
        <v>280</v>
      </c>
      <c r="BL11" s="211" t="s">
        <v>51</v>
      </c>
      <c r="BM11" s="209" t="s">
        <v>14</v>
      </c>
      <c r="BN11" s="174" t="s">
        <v>51</v>
      </c>
      <c r="BO11" s="203" t="s">
        <v>15</v>
      </c>
      <c r="BP11" s="203" t="s">
        <v>51</v>
      </c>
      <c r="BQ11" s="112" t="s">
        <v>53</v>
      </c>
      <c r="BR11" s="8" t="s">
        <v>54</v>
      </c>
      <c r="BS11" s="8" t="s">
        <v>55</v>
      </c>
      <c r="BT11" s="8" t="s">
        <v>281</v>
      </c>
    </row>
    <row r="12" spans="1:72" ht="17.25" customHeight="1">
      <c r="A12" s="3">
        <v>1</v>
      </c>
      <c r="B12" s="214" t="s">
        <v>185</v>
      </c>
      <c r="C12" s="215" t="s">
        <v>186</v>
      </c>
      <c r="D12" s="216" t="s">
        <v>20</v>
      </c>
      <c r="E12" s="4">
        <v>100</v>
      </c>
      <c r="F12" s="4">
        <v>100</v>
      </c>
      <c r="G12" s="4">
        <v>100</v>
      </c>
      <c r="H12" s="4">
        <v>98</v>
      </c>
      <c r="I12" s="122">
        <f>SUM(E12:H12)</f>
        <v>398</v>
      </c>
      <c r="J12" s="83">
        <v>35</v>
      </c>
      <c r="K12" s="83">
        <v>97</v>
      </c>
      <c r="L12" s="83">
        <v>95</v>
      </c>
      <c r="M12" s="83">
        <v>96</v>
      </c>
      <c r="N12" s="83">
        <v>97</v>
      </c>
      <c r="O12" s="67">
        <f>SUM(K12:N12)</f>
        <v>385</v>
      </c>
      <c r="P12" s="83">
        <v>15</v>
      </c>
      <c r="Q12" s="83">
        <v>98</v>
      </c>
      <c r="R12" s="83">
        <v>98</v>
      </c>
      <c r="S12" s="83">
        <v>94</v>
      </c>
      <c r="T12" s="83">
        <v>99</v>
      </c>
      <c r="U12" s="67">
        <f>SUM(Q12:T12)</f>
        <v>389</v>
      </c>
      <c r="V12" s="83">
        <v>21</v>
      </c>
      <c r="W12" s="150">
        <f>U12+O12+I12</f>
        <v>1172</v>
      </c>
      <c r="X12" s="96">
        <f>J12+P12+V12</f>
        <v>71</v>
      </c>
      <c r="Y12" s="217"/>
      <c r="Z12" s="82">
        <v>99</v>
      </c>
      <c r="AA12" s="83">
        <v>98</v>
      </c>
      <c r="AB12" s="83">
        <v>100</v>
      </c>
      <c r="AC12" s="83">
        <v>99</v>
      </c>
      <c r="AD12" s="67">
        <f>SUM(Z12:AC12)</f>
        <v>396</v>
      </c>
      <c r="AE12" s="83">
        <v>32</v>
      </c>
      <c r="AF12" s="82">
        <v>98</v>
      </c>
      <c r="AG12" s="83">
        <v>98</v>
      </c>
      <c r="AH12" s="83">
        <v>100</v>
      </c>
      <c r="AI12" s="83">
        <v>97</v>
      </c>
      <c r="AJ12" s="67">
        <f>SUM(AF12:AI12)</f>
        <v>393</v>
      </c>
      <c r="AK12" s="47">
        <v>18</v>
      </c>
      <c r="AL12" s="82">
        <v>98</v>
      </c>
      <c r="AM12" s="83">
        <v>97</v>
      </c>
      <c r="AN12" s="83">
        <v>99</v>
      </c>
      <c r="AO12" s="83">
        <v>98</v>
      </c>
      <c r="AP12" s="67">
        <f>SUM(AL12:AO12)</f>
        <v>392</v>
      </c>
      <c r="AQ12" s="47">
        <v>22</v>
      </c>
      <c r="AR12" s="150">
        <f>SUM(AP12,AJ12,AD12)</f>
        <v>1181</v>
      </c>
      <c r="AS12" s="96">
        <f>AE12+AK12+AQ12</f>
        <v>72</v>
      </c>
      <c r="AT12" s="218"/>
      <c r="AU12" s="82">
        <v>100</v>
      </c>
      <c r="AV12" s="83">
        <v>99</v>
      </c>
      <c r="AW12" s="83">
        <v>100</v>
      </c>
      <c r="AX12" s="83">
        <v>100</v>
      </c>
      <c r="AY12" s="67">
        <f>SUM(AU12:AX12)</f>
        <v>399</v>
      </c>
      <c r="AZ12" s="83">
        <v>34</v>
      </c>
      <c r="BA12" s="82">
        <v>98</v>
      </c>
      <c r="BB12" s="83">
        <v>97</v>
      </c>
      <c r="BC12" s="83">
        <v>95</v>
      </c>
      <c r="BD12" s="83">
        <v>98</v>
      </c>
      <c r="BE12" s="67">
        <f>SUM(BA12:BD12)</f>
        <v>388</v>
      </c>
      <c r="BF12" s="47">
        <v>18</v>
      </c>
      <c r="BG12" s="82">
        <v>99</v>
      </c>
      <c r="BH12" s="83">
        <v>96</v>
      </c>
      <c r="BI12" s="83">
        <v>98</v>
      </c>
      <c r="BJ12" s="83">
        <v>98</v>
      </c>
      <c r="BK12" s="67">
        <f>SUM(BG12:BJ12)</f>
        <v>391</v>
      </c>
      <c r="BL12" s="47">
        <v>23</v>
      </c>
      <c r="BM12" s="150">
        <f>SUM(BK12,BE12,AY12)</f>
        <v>1178</v>
      </c>
      <c r="BN12" s="96">
        <f>AZ12+BF12+BL12</f>
        <v>75</v>
      </c>
      <c r="BO12" s="16">
        <f>W12+AR12+BM12</f>
        <v>3531</v>
      </c>
      <c r="BP12" s="18">
        <f>X12+AS12+BN12</f>
        <v>218</v>
      </c>
      <c r="BQ12" s="219">
        <v>98.2</v>
      </c>
      <c r="BR12" s="196">
        <v>100.6</v>
      </c>
      <c r="BS12" s="196">
        <v>101.2</v>
      </c>
      <c r="BT12" s="112">
        <f>BO12+BR12+BS12</f>
        <v>3732.7999999999997</v>
      </c>
    </row>
    <row r="13" spans="1:72" ht="17.25" customHeight="1">
      <c r="A13" s="3">
        <v>2</v>
      </c>
      <c r="B13" s="220" t="s">
        <v>199</v>
      </c>
      <c r="C13" s="215" t="s">
        <v>57</v>
      </c>
      <c r="D13" s="216" t="s">
        <v>20</v>
      </c>
      <c r="E13" s="4">
        <v>100</v>
      </c>
      <c r="F13" s="4">
        <v>100</v>
      </c>
      <c r="G13" s="4">
        <v>100</v>
      </c>
      <c r="H13" s="4">
        <v>97</v>
      </c>
      <c r="I13" s="122">
        <f>SUM(E13:H13)</f>
        <v>397</v>
      </c>
      <c r="J13" s="83">
        <v>27</v>
      </c>
      <c r="K13" s="83">
        <v>95</v>
      </c>
      <c r="L13" s="83">
        <v>97</v>
      </c>
      <c r="M13" s="83">
        <v>96</v>
      </c>
      <c r="N13" s="83">
        <v>90</v>
      </c>
      <c r="O13" s="67">
        <f>SUM(K13:N13)</f>
        <v>378</v>
      </c>
      <c r="P13" s="83">
        <v>12</v>
      </c>
      <c r="Q13" s="83">
        <v>96</v>
      </c>
      <c r="R13" s="83">
        <v>99</v>
      </c>
      <c r="S13" s="83">
        <v>96</v>
      </c>
      <c r="T13" s="83">
        <v>98</v>
      </c>
      <c r="U13" s="67">
        <f>SUM(Q13:T13)</f>
        <v>389</v>
      </c>
      <c r="V13" s="83">
        <v>12</v>
      </c>
      <c r="W13" s="150">
        <f>U13+O13+I13</f>
        <v>1164</v>
      </c>
      <c r="X13" s="96">
        <f>J13+P13+V13</f>
        <v>51</v>
      </c>
      <c r="Y13" s="217"/>
      <c r="Z13" s="82">
        <v>99</v>
      </c>
      <c r="AA13" s="83">
        <v>100</v>
      </c>
      <c r="AB13" s="83">
        <v>100</v>
      </c>
      <c r="AC13" s="83">
        <v>100</v>
      </c>
      <c r="AD13" s="67">
        <f>SUM(Z13:AC13)</f>
        <v>399</v>
      </c>
      <c r="AE13" s="83">
        <v>26</v>
      </c>
      <c r="AF13" s="82">
        <v>97</v>
      </c>
      <c r="AG13" s="83">
        <v>99</v>
      </c>
      <c r="AH13" s="83">
        <v>99</v>
      </c>
      <c r="AI13" s="83">
        <v>99</v>
      </c>
      <c r="AJ13" s="67">
        <f>SUM(AF13:AI13)</f>
        <v>394</v>
      </c>
      <c r="AK13" s="47">
        <v>19</v>
      </c>
      <c r="AL13" s="82">
        <v>96</v>
      </c>
      <c r="AM13" s="83">
        <v>96</v>
      </c>
      <c r="AN13" s="83">
        <v>98</v>
      </c>
      <c r="AO13" s="83">
        <v>99</v>
      </c>
      <c r="AP13" s="67">
        <f>SUM(AL13:AO13)</f>
        <v>389</v>
      </c>
      <c r="AQ13" s="47">
        <v>18</v>
      </c>
      <c r="AR13" s="150">
        <f>SUM(AP13,AJ13,AD13)</f>
        <v>1182</v>
      </c>
      <c r="AS13" s="96">
        <f>AE13+AK13+AQ13</f>
        <v>63</v>
      </c>
      <c r="AT13" s="218"/>
      <c r="AU13" s="82">
        <v>100</v>
      </c>
      <c r="AV13" s="83">
        <v>100</v>
      </c>
      <c r="AW13" s="83">
        <v>100</v>
      </c>
      <c r="AX13" s="83">
        <v>100</v>
      </c>
      <c r="AY13" s="67">
        <f>SUM(AU13:AX13)</f>
        <v>400</v>
      </c>
      <c r="AZ13" s="83">
        <v>25</v>
      </c>
      <c r="BA13" s="82">
        <v>99</v>
      </c>
      <c r="BB13" s="83">
        <v>97</v>
      </c>
      <c r="BC13" s="83">
        <v>97</v>
      </c>
      <c r="BD13" s="83">
        <v>97</v>
      </c>
      <c r="BE13" s="67">
        <f>SUM(BA13:BD13)</f>
        <v>390</v>
      </c>
      <c r="BF13" s="47">
        <v>20</v>
      </c>
      <c r="BG13" s="82">
        <v>97</v>
      </c>
      <c r="BH13" s="83">
        <v>98</v>
      </c>
      <c r="BI13" s="83">
        <v>98</v>
      </c>
      <c r="BJ13" s="83">
        <v>96</v>
      </c>
      <c r="BK13" s="67">
        <f>SUM(BG13:BJ13)</f>
        <v>389</v>
      </c>
      <c r="BL13" s="47">
        <v>19</v>
      </c>
      <c r="BM13" s="150">
        <f>SUM(BK13,BE13,AY13)</f>
        <v>1179</v>
      </c>
      <c r="BN13" s="96">
        <f>AZ13+BF13+BL13</f>
        <v>64</v>
      </c>
      <c r="BO13" s="16">
        <f>W13+AR13+BM13</f>
        <v>3525</v>
      </c>
      <c r="BP13" s="18">
        <f>X13+AS13+BN13</f>
        <v>178</v>
      </c>
      <c r="BQ13" s="219">
        <v>99.1</v>
      </c>
      <c r="BR13" s="196">
        <v>94.9</v>
      </c>
      <c r="BS13" s="196">
        <v>99.2</v>
      </c>
      <c r="BT13" s="112">
        <f>BO13+BQ13+BS13</f>
        <v>3723.2999999999997</v>
      </c>
    </row>
    <row r="14" spans="1:72" ht="17.25" customHeight="1">
      <c r="A14" s="3">
        <v>3</v>
      </c>
      <c r="B14" s="214" t="s">
        <v>191</v>
      </c>
      <c r="C14" s="215" t="s">
        <v>192</v>
      </c>
      <c r="D14" s="216" t="s">
        <v>20</v>
      </c>
      <c r="E14" s="4">
        <v>100</v>
      </c>
      <c r="F14" s="4">
        <v>98</v>
      </c>
      <c r="G14" s="4">
        <v>99</v>
      </c>
      <c r="H14" s="4">
        <v>99</v>
      </c>
      <c r="I14" s="122">
        <f>SUM(E14:H14)</f>
        <v>396</v>
      </c>
      <c r="J14" s="83">
        <v>31</v>
      </c>
      <c r="K14" s="83">
        <v>96</v>
      </c>
      <c r="L14" s="83">
        <v>99</v>
      </c>
      <c r="M14" s="83">
        <v>96</v>
      </c>
      <c r="N14" s="83">
        <v>95</v>
      </c>
      <c r="O14" s="67">
        <f>SUM(K14:N14)</f>
        <v>386</v>
      </c>
      <c r="P14" s="83">
        <v>19</v>
      </c>
      <c r="Q14" s="83">
        <v>93</v>
      </c>
      <c r="R14" s="83">
        <v>96</v>
      </c>
      <c r="S14" s="83">
        <v>98</v>
      </c>
      <c r="T14" s="83">
        <v>99</v>
      </c>
      <c r="U14" s="67">
        <f>SUM(Q14:T14)</f>
        <v>386</v>
      </c>
      <c r="V14" s="83">
        <v>19</v>
      </c>
      <c r="W14" s="150">
        <f>U14+O14+I14</f>
        <v>1168</v>
      </c>
      <c r="X14" s="96">
        <f>J14+P14+V14</f>
        <v>69</v>
      </c>
      <c r="Y14" s="217"/>
      <c r="Z14" s="82">
        <v>99</v>
      </c>
      <c r="AA14" s="83">
        <v>96</v>
      </c>
      <c r="AB14" s="83">
        <v>100</v>
      </c>
      <c r="AC14" s="83">
        <v>99</v>
      </c>
      <c r="AD14" s="67">
        <f>SUM(Z14:AC14)</f>
        <v>394</v>
      </c>
      <c r="AE14" s="83">
        <v>24</v>
      </c>
      <c r="AF14" s="82">
        <v>97</v>
      </c>
      <c r="AG14" s="83">
        <v>97</v>
      </c>
      <c r="AH14" s="83">
        <v>98</v>
      </c>
      <c r="AI14" s="83">
        <v>96</v>
      </c>
      <c r="AJ14" s="67">
        <f>SUM(AF14:AI14)</f>
        <v>388</v>
      </c>
      <c r="AK14" s="47">
        <v>16</v>
      </c>
      <c r="AL14" s="82">
        <v>98</v>
      </c>
      <c r="AM14" s="83">
        <v>99</v>
      </c>
      <c r="AN14" s="83">
        <v>99</v>
      </c>
      <c r="AO14" s="83">
        <v>97</v>
      </c>
      <c r="AP14" s="67">
        <f>SUM(AL14:AO14)</f>
        <v>393</v>
      </c>
      <c r="AQ14" s="47">
        <v>20</v>
      </c>
      <c r="AR14" s="150">
        <f>SUM(AP14,AJ14,AD14)</f>
        <v>1175</v>
      </c>
      <c r="AS14" s="96">
        <f>AE14+AK14+AQ14</f>
        <v>60</v>
      </c>
      <c r="AT14" s="218"/>
      <c r="AU14" s="82">
        <v>100</v>
      </c>
      <c r="AV14" s="83">
        <v>100</v>
      </c>
      <c r="AW14" s="83">
        <v>100</v>
      </c>
      <c r="AX14" s="83">
        <v>98</v>
      </c>
      <c r="AY14" s="67">
        <f>SUM(AU14:AX14)</f>
        <v>398</v>
      </c>
      <c r="AZ14" s="83">
        <v>28</v>
      </c>
      <c r="BA14" s="82">
        <v>93</v>
      </c>
      <c r="BB14" s="83">
        <v>98</v>
      </c>
      <c r="BC14" s="83">
        <v>97</v>
      </c>
      <c r="BD14" s="83">
        <v>95</v>
      </c>
      <c r="BE14" s="67">
        <f>SUM(BA14:BD14)</f>
        <v>383</v>
      </c>
      <c r="BF14" s="47">
        <v>18</v>
      </c>
      <c r="BG14" s="82">
        <v>99</v>
      </c>
      <c r="BH14" s="83">
        <v>97</v>
      </c>
      <c r="BI14" s="83">
        <v>97</v>
      </c>
      <c r="BJ14" s="83">
        <v>96</v>
      </c>
      <c r="BK14" s="67">
        <f>SUM(BG14:BJ14)</f>
        <v>389</v>
      </c>
      <c r="BL14" s="47">
        <v>25</v>
      </c>
      <c r="BM14" s="150">
        <f>SUM(BK14,BE14,AY14)</f>
        <v>1170</v>
      </c>
      <c r="BN14" s="96">
        <f>AZ14+BF14+BL14</f>
        <v>71</v>
      </c>
      <c r="BO14" s="16">
        <f>W14+AR14+BM14</f>
        <v>3513</v>
      </c>
      <c r="BP14" s="18">
        <f>X14+AS14+BN14</f>
        <v>200</v>
      </c>
      <c r="BQ14" s="219">
        <v>100</v>
      </c>
      <c r="BR14" s="196">
        <v>96.5</v>
      </c>
      <c r="BS14" s="196" t="e">
        <f>#N/A</f>
        <v>#N/A</v>
      </c>
      <c r="BT14" s="112" t="e">
        <f>BO14+BQ14+BS14</f>
        <v>#N/A</v>
      </c>
    </row>
    <row r="15" spans="1:72" ht="17.25" customHeight="1">
      <c r="A15" s="3">
        <v>4</v>
      </c>
      <c r="B15" s="220" t="s">
        <v>193</v>
      </c>
      <c r="C15" s="215" t="s">
        <v>186</v>
      </c>
      <c r="D15" s="216" t="s">
        <v>20</v>
      </c>
      <c r="E15" s="4">
        <v>98</v>
      </c>
      <c r="F15" s="4">
        <v>98</v>
      </c>
      <c r="G15" s="4">
        <v>100</v>
      </c>
      <c r="H15" s="4">
        <v>100</v>
      </c>
      <c r="I15" s="122">
        <f>SUM(E15:H15)</f>
        <v>396</v>
      </c>
      <c r="J15" s="83">
        <v>28</v>
      </c>
      <c r="K15" s="83">
        <v>99</v>
      </c>
      <c r="L15" s="83">
        <v>94</v>
      </c>
      <c r="M15" s="83">
        <v>98</v>
      </c>
      <c r="N15" s="83">
        <v>97</v>
      </c>
      <c r="O15" s="67">
        <f>SUM(K15:N15)</f>
        <v>388</v>
      </c>
      <c r="P15" s="83">
        <v>16</v>
      </c>
      <c r="Q15" s="83">
        <v>96</v>
      </c>
      <c r="R15" s="83">
        <v>96</v>
      </c>
      <c r="S15" s="83">
        <v>97</v>
      </c>
      <c r="T15" s="83">
        <v>97</v>
      </c>
      <c r="U15" s="67">
        <f>SUM(Q15:T15)</f>
        <v>386</v>
      </c>
      <c r="V15" s="83">
        <v>14</v>
      </c>
      <c r="W15" s="150">
        <f>U15+O15+I15</f>
        <v>1170</v>
      </c>
      <c r="X15" s="96">
        <f>J15+P15+V15</f>
        <v>58</v>
      </c>
      <c r="Y15" s="217"/>
      <c r="Z15" s="82">
        <v>100</v>
      </c>
      <c r="AA15" s="83">
        <v>98</v>
      </c>
      <c r="AB15" s="83">
        <v>100</v>
      </c>
      <c r="AC15" s="83">
        <v>99</v>
      </c>
      <c r="AD15" s="67">
        <f>SUM(Z15:AC15)</f>
        <v>397</v>
      </c>
      <c r="AE15" s="83">
        <v>23</v>
      </c>
      <c r="AF15" s="82">
        <v>96</v>
      </c>
      <c r="AG15" s="83">
        <v>97</v>
      </c>
      <c r="AH15" s="83">
        <v>95</v>
      </c>
      <c r="AI15" s="83">
        <v>98</v>
      </c>
      <c r="AJ15" s="67">
        <f>SUM(AF15:AI15)</f>
        <v>386</v>
      </c>
      <c r="AK15" s="47">
        <v>16</v>
      </c>
      <c r="AL15" s="82">
        <v>98</v>
      </c>
      <c r="AM15" s="83">
        <v>95</v>
      </c>
      <c r="AN15" s="83">
        <v>97</v>
      </c>
      <c r="AO15" s="83">
        <v>97</v>
      </c>
      <c r="AP15" s="67">
        <f>SUM(AL15:AO15)</f>
        <v>387</v>
      </c>
      <c r="AQ15" s="47">
        <v>17</v>
      </c>
      <c r="AR15" s="150">
        <f>SUM(AP15,AJ15,AD15)</f>
        <v>1170</v>
      </c>
      <c r="AS15" s="96">
        <f>AE15+AK15+AQ15</f>
        <v>56</v>
      </c>
      <c r="AT15" s="218"/>
      <c r="AU15" s="82">
        <v>100</v>
      </c>
      <c r="AV15" s="83">
        <v>100</v>
      </c>
      <c r="AW15" s="83">
        <v>99</v>
      </c>
      <c r="AX15" s="83">
        <v>99</v>
      </c>
      <c r="AY15" s="67">
        <f>SUM(AU15:AX15)</f>
        <v>398</v>
      </c>
      <c r="AZ15" s="83">
        <v>28</v>
      </c>
      <c r="BA15" s="82">
        <v>98</v>
      </c>
      <c r="BB15" s="83">
        <v>96</v>
      </c>
      <c r="BC15" s="83">
        <v>97</v>
      </c>
      <c r="BD15" s="83">
        <v>96</v>
      </c>
      <c r="BE15" s="67">
        <f>SUM(BA15:BD15)</f>
        <v>387</v>
      </c>
      <c r="BF15" s="47">
        <v>20</v>
      </c>
      <c r="BG15" s="82">
        <v>97</v>
      </c>
      <c r="BH15" s="83">
        <v>99</v>
      </c>
      <c r="BI15" s="83">
        <v>95</v>
      </c>
      <c r="BJ15" s="83">
        <v>97</v>
      </c>
      <c r="BK15" s="67">
        <f>SUM(BG15:BJ15)</f>
        <v>388</v>
      </c>
      <c r="BL15" s="47">
        <v>13</v>
      </c>
      <c r="BM15" s="150">
        <f>SUM(BK15,BE15,AY15)</f>
        <v>1173</v>
      </c>
      <c r="BN15" s="96">
        <f>AZ15+BF15+BL15</f>
        <v>61</v>
      </c>
      <c r="BO15" s="16">
        <f>W15+AR15+BM15</f>
        <v>3513</v>
      </c>
      <c r="BP15" s="18">
        <f>X15+AS15+BN15</f>
        <v>175</v>
      </c>
      <c r="BQ15" s="219">
        <v>98.5</v>
      </c>
      <c r="BR15" s="1">
        <v>99.9</v>
      </c>
      <c r="BS15" s="1">
        <v>96.8</v>
      </c>
      <c r="BT15" s="112">
        <f>BO15+BQ15+BR15</f>
        <v>3711.4</v>
      </c>
    </row>
    <row r="16" spans="1:72" ht="17.25" customHeight="1">
      <c r="A16" s="3">
        <v>5</v>
      </c>
      <c r="B16" s="220" t="s">
        <v>188</v>
      </c>
      <c r="C16" s="215" t="s">
        <v>80</v>
      </c>
      <c r="D16" s="216" t="s">
        <v>20</v>
      </c>
      <c r="E16" s="4">
        <v>99</v>
      </c>
      <c r="F16" s="4">
        <v>100</v>
      </c>
      <c r="G16" s="4">
        <v>99</v>
      </c>
      <c r="H16" s="4">
        <v>100</v>
      </c>
      <c r="I16" s="122">
        <f>SUM(E16:H16)</f>
        <v>398</v>
      </c>
      <c r="J16" s="83">
        <v>30</v>
      </c>
      <c r="K16" s="83">
        <v>97</v>
      </c>
      <c r="L16" s="83">
        <v>95</v>
      </c>
      <c r="M16" s="83">
        <v>96</v>
      </c>
      <c r="N16" s="83">
        <v>95</v>
      </c>
      <c r="O16" s="67">
        <f>SUM(K16:N16)</f>
        <v>383</v>
      </c>
      <c r="P16" s="83">
        <v>10</v>
      </c>
      <c r="Q16" s="83">
        <v>96</v>
      </c>
      <c r="R16" s="83">
        <v>95</v>
      </c>
      <c r="S16" s="83">
        <v>97</v>
      </c>
      <c r="T16" s="83">
        <v>98</v>
      </c>
      <c r="U16" s="67">
        <f>SUM(Q16:T16)</f>
        <v>386</v>
      </c>
      <c r="V16" s="83">
        <v>14</v>
      </c>
      <c r="W16" s="150">
        <f>U16+O16+I16</f>
        <v>1167</v>
      </c>
      <c r="X16" s="96">
        <f>J16+P16+V16</f>
        <v>54</v>
      </c>
      <c r="Y16" s="217"/>
      <c r="Z16" s="221">
        <v>100</v>
      </c>
      <c r="AA16" s="164">
        <v>100</v>
      </c>
      <c r="AB16" s="164">
        <v>100</v>
      </c>
      <c r="AC16" s="164">
        <v>100</v>
      </c>
      <c r="AD16" s="67">
        <f>SUM(Z16:AC16)</f>
        <v>400</v>
      </c>
      <c r="AE16" s="83">
        <v>36</v>
      </c>
      <c r="AF16" s="82">
        <v>95</v>
      </c>
      <c r="AG16" s="83">
        <v>95</v>
      </c>
      <c r="AH16" s="83">
        <v>95</v>
      </c>
      <c r="AI16" s="83">
        <v>97</v>
      </c>
      <c r="AJ16" s="67">
        <f>SUM(AF16:AI16)</f>
        <v>382</v>
      </c>
      <c r="AK16" s="47">
        <v>12</v>
      </c>
      <c r="AL16" s="82">
        <v>96</v>
      </c>
      <c r="AM16" s="83">
        <v>96</v>
      </c>
      <c r="AN16" s="83">
        <v>96</v>
      </c>
      <c r="AO16" s="83">
        <v>96</v>
      </c>
      <c r="AP16" s="67">
        <f>SUM(AL16:AO16)</f>
        <v>384</v>
      </c>
      <c r="AQ16" s="47">
        <v>17</v>
      </c>
      <c r="AR16" s="150">
        <f>SUM(AP16,AJ16,AD16)</f>
        <v>1166</v>
      </c>
      <c r="AS16" s="96">
        <f>AE16+AK16+AQ16</f>
        <v>65</v>
      </c>
      <c r="AT16" s="218"/>
      <c r="AU16" s="221">
        <v>100</v>
      </c>
      <c r="AV16" s="164">
        <v>100</v>
      </c>
      <c r="AW16" s="67">
        <v>99</v>
      </c>
      <c r="AX16" s="164">
        <v>100</v>
      </c>
      <c r="AY16" s="67">
        <f>SUM(AU16:AX16)</f>
        <v>399</v>
      </c>
      <c r="AZ16" s="83">
        <v>34</v>
      </c>
      <c r="BA16" s="82">
        <v>93</v>
      </c>
      <c r="BB16" s="83">
        <v>94</v>
      </c>
      <c r="BC16" s="83">
        <v>94</v>
      </c>
      <c r="BD16" s="83">
        <v>95</v>
      </c>
      <c r="BE16" s="67">
        <f>SUM(BA16:BD16)</f>
        <v>376</v>
      </c>
      <c r="BF16" s="47">
        <v>12</v>
      </c>
      <c r="BG16" s="82">
        <v>98</v>
      </c>
      <c r="BH16" s="83">
        <v>97</v>
      </c>
      <c r="BI16" s="83">
        <v>99</v>
      </c>
      <c r="BJ16" s="83">
        <v>95</v>
      </c>
      <c r="BK16" s="67">
        <f>SUM(BG16:BJ16)</f>
        <v>389</v>
      </c>
      <c r="BL16" s="47">
        <v>14</v>
      </c>
      <c r="BM16" s="150">
        <f>SUM(BK16,BE16,AY16)</f>
        <v>1164</v>
      </c>
      <c r="BN16" s="96">
        <f>AZ16+BF16+BL16</f>
        <v>60</v>
      </c>
      <c r="BO16" s="16">
        <f>W16+AR16+BM16</f>
        <v>3497</v>
      </c>
      <c r="BP16" s="18">
        <f>X16+AS16+BN16</f>
        <v>179</v>
      </c>
      <c r="BQ16" s="219">
        <v>95.7</v>
      </c>
      <c r="BR16" s="1">
        <v>98.9</v>
      </c>
      <c r="BS16" s="1" t="e">
        <f>#N/A</f>
        <v>#N/A</v>
      </c>
      <c r="BT16" s="112" t="e">
        <f>BO16+BR16+BS16</f>
        <v>#N/A</v>
      </c>
    </row>
    <row r="17" spans="1:72" ht="17.25" customHeight="1">
      <c r="A17" s="3">
        <v>6</v>
      </c>
      <c r="B17" s="220" t="s">
        <v>210</v>
      </c>
      <c r="C17" s="215" t="s">
        <v>211</v>
      </c>
      <c r="D17" s="216" t="s">
        <v>20</v>
      </c>
      <c r="E17" s="4">
        <v>99</v>
      </c>
      <c r="F17" s="4">
        <v>99</v>
      </c>
      <c r="G17" s="4">
        <v>98</v>
      </c>
      <c r="H17" s="4">
        <v>100</v>
      </c>
      <c r="I17" s="122">
        <f>SUM(E17:H17)</f>
        <v>396</v>
      </c>
      <c r="J17" s="83">
        <v>19</v>
      </c>
      <c r="K17" s="83">
        <v>90</v>
      </c>
      <c r="L17" s="83">
        <v>95</v>
      </c>
      <c r="M17" s="83">
        <v>94</v>
      </c>
      <c r="N17" s="83">
        <v>97</v>
      </c>
      <c r="O17" s="67">
        <f>SUM(K17:N17)</f>
        <v>376</v>
      </c>
      <c r="P17" s="83">
        <v>14</v>
      </c>
      <c r="Q17" s="83">
        <v>95</v>
      </c>
      <c r="R17" s="83">
        <v>96</v>
      </c>
      <c r="S17" s="83">
        <v>96</v>
      </c>
      <c r="T17" s="83">
        <v>91</v>
      </c>
      <c r="U17" s="67">
        <f>SUM(Q17:T17)</f>
        <v>378</v>
      </c>
      <c r="V17" s="83">
        <v>16</v>
      </c>
      <c r="W17" s="150">
        <f>U17+O17+I17</f>
        <v>1150</v>
      </c>
      <c r="X17" s="96">
        <f>J17+P17+V17</f>
        <v>49</v>
      </c>
      <c r="Y17" s="217"/>
      <c r="Z17" s="82">
        <v>99</v>
      </c>
      <c r="AA17" s="83">
        <v>99</v>
      </c>
      <c r="AB17" s="83">
        <v>100</v>
      </c>
      <c r="AC17" s="83">
        <v>98</v>
      </c>
      <c r="AD17" s="67">
        <f>SUM(Z17:AC17)</f>
        <v>396</v>
      </c>
      <c r="AE17" s="83">
        <v>23</v>
      </c>
      <c r="AF17" s="82">
        <v>93</v>
      </c>
      <c r="AG17" s="83">
        <v>96</v>
      </c>
      <c r="AH17" s="83">
        <v>95</v>
      </c>
      <c r="AI17" s="83">
        <v>98</v>
      </c>
      <c r="AJ17" s="67">
        <f>SUM(AF17:AI17)</f>
        <v>382</v>
      </c>
      <c r="AK17" s="47">
        <v>12</v>
      </c>
      <c r="AL17" s="82">
        <v>100</v>
      </c>
      <c r="AM17" s="83">
        <v>95</v>
      </c>
      <c r="AN17" s="83">
        <v>96</v>
      </c>
      <c r="AO17" s="83">
        <v>98</v>
      </c>
      <c r="AP17" s="67">
        <f>SUM(AL17:AO17)</f>
        <v>389</v>
      </c>
      <c r="AQ17" s="47">
        <v>18</v>
      </c>
      <c r="AR17" s="150">
        <f>SUM(AP17,AJ17,AD17)</f>
        <v>1167</v>
      </c>
      <c r="AS17" s="96">
        <f>AE17+AK17+AQ17</f>
        <v>53</v>
      </c>
      <c r="AT17" s="218"/>
      <c r="AU17" s="82">
        <v>99</v>
      </c>
      <c r="AV17" s="83">
        <v>100</v>
      </c>
      <c r="AW17" s="83">
        <v>100</v>
      </c>
      <c r="AX17" s="83">
        <v>98</v>
      </c>
      <c r="AY17" s="67">
        <f>SUM(AU17:AX17)</f>
        <v>397</v>
      </c>
      <c r="AZ17" s="83">
        <v>26</v>
      </c>
      <c r="BA17" s="82">
        <v>97</v>
      </c>
      <c r="BB17" s="83">
        <v>92</v>
      </c>
      <c r="BC17" s="83">
        <v>97</v>
      </c>
      <c r="BD17" s="83">
        <v>96</v>
      </c>
      <c r="BE17" s="67">
        <f>SUM(BA17:BD17)</f>
        <v>382</v>
      </c>
      <c r="BF17" s="47">
        <v>15</v>
      </c>
      <c r="BG17" s="82">
        <v>97</v>
      </c>
      <c r="BH17" s="83">
        <v>98</v>
      </c>
      <c r="BI17" s="83">
        <v>95</v>
      </c>
      <c r="BJ17" s="83">
        <v>99</v>
      </c>
      <c r="BK17" s="67">
        <f>SUM(BG17:BJ17)</f>
        <v>389</v>
      </c>
      <c r="BL17" s="47">
        <v>14</v>
      </c>
      <c r="BM17" s="150">
        <f>SUM(BK17,BE17,AY17)</f>
        <v>1168</v>
      </c>
      <c r="BN17" s="96">
        <f>AZ17+BF17+BL17</f>
        <v>55</v>
      </c>
      <c r="BO17" s="16">
        <f>W17+AR17+BM17</f>
        <v>3485</v>
      </c>
      <c r="BP17" s="18">
        <f>X17+AS17+BN17</f>
        <v>157</v>
      </c>
      <c r="BQ17" s="219"/>
      <c r="BR17" s="1">
        <v>98.5</v>
      </c>
      <c r="BS17" s="1" t="e">
        <f>#N/A</f>
        <v>#N/A</v>
      </c>
      <c r="BT17" s="112" t="e">
        <f>BS17+BR17+BQ17+BO17</f>
        <v>#N/A</v>
      </c>
    </row>
    <row r="18" spans="1:72" ht="17.25" customHeight="1">
      <c r="A18" s="3">
        <v>7</v>
      </c>
      <c r="B18" s="220" t="s">
        <v>18</v>
      </c>
      <c r="C18" s="215" t="s">
        <v>187</v>
      </c>
      <c r="D18" s="216" t="s">
        <v>20</v>
      </c>
      <c r="E18" s="4">
        <v>100</v>
      </c>
      <c r="F18" s="4">
        <v>100</v>
      </c>
      <c r="G18" s="4">
        <v>100</v>
      </c>
      <c r="H18" s="4">
        <v>100</v>
      </c>
      <c r="I18" s="122">
        <f>SUM(E18:H18)</f>
        <v>400</v>
      </c>
      <c r="J18" s="83">
        <v>32</v>
      </c>
      <c r="K18" s="83">
        <v>91</v>
      </c>
      <c r="L18" s="83">
        <v>95</v>
      </c>
      <c r="M18" s="83">
        <v>97</v>
      </c>
      <c r="N18" s="83">
        <v>93</v>
      </c>
      <c r="O18" s="67">
        <f>SUM(K18:N18)</f>
        <v>376</v>
      </c>
      <c r="P18" s="83">
        <v>12</v>
      </c>
      <c r="Q18" s="83">
        <v>96</v>
      </c>
      <c r="R18" s="83">
        <v>99</v>
      </c>
      <c r="S18" s="83">
        <v>97</v>
      </c>
      <c r="T18" s="83">
        <v>99</v>
      </c>
      <c r="U18" s="67">
        <f>SUM(Q18:T18)</f>
        <v>391</v>
      </c>
      <c r="V18" s="83">
        <v>21</v>
      </c>
      <c r="W18" s="150">
        <f>U18+O18+I18</f>
        <v>1167</v>
      </c>
      <c r="X18" s="96">
        <f>J18+P18+V18</f>
        <v>65</v>
      </c>
      <c r="Y18" s="217"/>
      <c r="Z18" s="82">
        <v>100</v>
      </c>
      <c r="AA18" s="83">
        <v>98</v>
      </c>
      <c r="AB18" s="83">
        <v>100</v>
      </c>
      <c r="AC18" s="83">
        <v>99</v>
      </c>
      <c r="AD18" s="67">
        <f>SUM(Z18:AC18)</f>
        <v>397</v>
      </c>
      <c r="AE18" s="83">
        <v>29</v>
      </c>
      <c r="AF18" s="82">
        <v>93</v>
      </c>
      <c r="AG18" s="83">
        <v>99</v>
      </c>
      <c r="AH18" s="83">
        <v>94</v>
      </c>
      <c r="AI18" s="83">
        <v>89</v>
      </c>
      <c r="AJ18" s="67">
        <f>SUM(AF18:AI18)</f>
        <v>375</v>
      </c>
      <c r="AK18" s="47">
        <v>9</v>
      </c>
      <c r="AL18" s="82">
        <v>97</v>
      </c>
      <c r="AM18" s="83">
        <v>97</v>
      </c>
      <c r="AN18" s="83">
        <v>93</v>
      </c>
      <c r="AO18" s="83">
        <v>95</v>
      </c>
      <c r="AP18" s="67">
        <f>SUM(AL18:AO18)</f>
        <v>382</v>
      </c>
      <c r="AQ18" s="47">
        <v>14</v>
      </c>
      <c r="AR18" s="150">
        <f>SUM(AP18,AJ18,AD18)</f>
        <v>1154</v>
      </c>
      <c r="AS18" s="96">
        <f>AE18+AK18+AQ18</f>
        <v>52</v>
      </c>
      <c r="AT18" s="218"/>
      <c r="AU18" s="82">
        <v>99</v>
      </c>
      <c r="AV18" s="83">
        <v>99</v>
      </c>
      <c r="AW18" s="83">
        <v>100</v>
      </c>
      <c r="AX18" s="83">
        <v>100</v>
      </c>
      <c r="AY18" s="67">
        <f>SUM(AU18:AX18)</f>
        <v>398</v>
      </c>
      <c r="AZ18" s="83">
        <v>36</v>
      </c>
      <c r="BA18" s="82">
        <v>94</v>
      </c>
      <c r="BB18" s="83">
        <v>92</v>
      </c>
      <c r="BC18" s="83">
        <v>93</v>
      </c>
      <c r="BD18" s="83">
        <v>95</v>
      </c>
      <c r="BE18" s="67">
        <f>SUM(BA18:BD18)</f>
        <v>374</v>
      </c>
      <c r="BF18" s="47">
        <v>14</v>
      </c>
      <c r="BG18" s="82">
        <v>97</v>
      </c>
      <c r="BH18" s="83">
        <v>96</v>
      </c>
      <c r="BI18" s="83">
        <v>99</v>
      </c>
      <c r="BJ18" s="83">
        <v>98</v>
      </c>
      <c r="BK18" s="67">
        <f>SUM(BG18:BJ18)</f>
        <v>390</v>
      </c>
      <c r="BL18" s="47">
        <v>16</v>
      </c>
      <c r="BM18" s="150">
        <f>SUM(BK18,BE18,AY18)</f>
        <v>1162</v>
      </c>
      <c r="BN18" s="96">
        <f>AZ18+BF18+BL18</f>
        <v>66</v>
      </c>
      <c r="BO18" s="16">
        <f>W18+AR18+BM18</f>
        <v>3483</v>
      </c>
      <c r="BP18" s="18">
        <f>X18+AS18+BN18</f>
        <v>183</v>
      </c>
      <c r="BQ18" s="219">
        <v>96</v>
      </c>
      <c r="BR18" s="1"/>
      <c r="BS18" s="1" t="e">
        <f>#N/A</f>
        <v>#N/A</v>
      </c>
      <c r="BT18" s="112" t="e">
        <f>BS18+BR18+BQ18+BO18</f>
        <v>#N/A</v>
      </c>
    </row>
    <row r="19" spans="1:72" ht="17.25" customHeight="1">
      <c r="A19" s="3">
        <v>8</v>
      </c>
      <c r="B19" s="220" t="s">
        <v>72</v>
      </c>
      <c r="C19" s="215" t="s">
        <v>217</v>
      </c>
      <c r="D19" s="216" t="s">
        <v>20</v>
      </c>
      <c r="E19" s="4">
        <v>100</v>
      </c>
      <c r="F19" s="4">
        <v>100</v>
      </c>
      <c r="G19" s="4">
        <v>100</v>
      </c>
      <c r="H19" s="4">
        <v>99</v>
      </c>
      <c r="I19" s="122">
        <f>SUM(E19:H19)</f>
        <v>399</v>
      </c>
      <c r="J19" s="83">
        <v>31</v>
      </c>
      <c r="K19" s="83">
        <v>90</v>
      </c>
      <c r="L19" s="83">
        <v>95</v>
      </c>
      <c r="M19" s="83">
        <v>94</v>
      </c>
      <c r="N19" s="83">
        <v>96</v>
      </c>
      <c r="O19" s="67">
        <f>SUM(K19:N19)</f>
        <v>375</v>
      </c>
      <c r="P19" s="83">
        <v>10</v>
      </c>
      <c r="Q19" s="83">
        <v>100</v>
      </c>
      <c r="R19" s="83">
        <v>97</v>
      </c>
      <c r="S19" s="83">
        <v>96</v>
      </c>
      <c r="T19" s="83">
        <v>97</v>
      </c>
      <c r="U19" s="67">
        <f>SUM(Q19:T19)</f>
        <v>390</v>
      </c>
      <c r="V19" s="83">
        <v>15</v>
      </c>
      <c r="W19" s="150">
        <f>U19+O19+I19</f>
        <v>1164</v>
      </c>
      <c r="X19" s="96">
        <f>J19+P19+V19</f>
        <v>56</v>
      </c>
      <c r="Y19" s="217"/>
      <c r="Z19" s="221">
        <v>100</v>
      </c>
      <c r="AA19" s="83">
        <v>99</v>
      </c>
      <c r="AB19" s="83">
        <v>99</v>
      </c>
      <c r="AC19" s="83">
        <v>99</v>
      </c>
      <c r="AD19" s="67">
        <f>SUM(Z19:AC19)</f>
        <v>397</v>
      </c>
      <c r="AE19" s="83">
        <v>26</v>
      </c>
      <c r="AF19" s="82">
        <v>96</v>
      </c>
      <c r="AG19" s="83">
        <v>95</v>
      </c>
      <c r="AH19" s="83">
        <v>93</v>
      </c>
      <c r="AI19" s="83">
        <v>92</v>
      </c>
      <c r="AJ19" s="67">
        <f>SUM(AF19:AI19)</f>
        <v>376</v>
      </c>
      <c r="AK19" s="47">
        <v>10</v>
      </c>
      <c r="AL19" s="82">
        <v>97</v>
      </c>
      <c r="AM19" s="83">
        <v>97</v>
      </c>
      <c r="AN19" s="83">
        <v>96</v>
      </c>
      <c r="AO19" s="83">
        <v>98</v>
      </c>
      <c r="AP19" s="67">
        <f>SUM(AL19:AO19)</f>
        <v>388</v>
      </c>
      <c r="AQ19" s="47">
        <v>14</v>
      </c>
      <c r="AR19" s="150">
        <f>SUM(AP19,AJ19,AD19)</f>
        <v>1161</v>
      </c>
      <c r="AS19" s="96">
        <f>AE19+AK19+AQ19</f>
        <v>50</v>
      </c>
      <c r="AT19" s="218"/>
      <c r="AU19" s="221">
        <v>100</v>
      </c>
      <c r="AV19" s="83">
        <v>97</v>
      </c>
      <c r="AW19" s="83">
        <v>99</v>
      </c>
      <c r="AX19" s="83">
        <v>100</v>
      </c>
      <c r="AY19" s="67">
        <f>SUM(AU19:AX19)</f>
        <v>396</v>
      </c>
      <c r="AZ19" s="83">
        <v>32</v>
      </c>
      <c r="BA19" s="82">
        <v>95</v>
      </c>
      <c r="BB19" s="83">
        <v>96</v>
      </c>
      <c r="BC19" s="83">
        <v>92</v>
      </c>
      <c r="BD19" s="83">
        <v>92</v>
      </c>
      <c r="BE19" s="67">
        <f>SUM(BA19:BD19)</f>
        <v>375</v>
      </c>
      <c r="BF19" s="47">
        <v>13</v>
      </c>
      <c r="BG19" s="82">
        <v>97</v>
      </c>
      <c r="BH19" s="83">
        <v>97</v>
      </c>
      <c r="BI19" s="83">
        <v>96</v>
      </c>
      <c r="BJ19" s="83">
        <v>92</v>
      </c>
      <c r="BK19" s="67">
        <f>SUM(BG19:BJ19)</f>
        <v>382</v>
      </c>
      <c r="BL19" s="47">
        <v>15</v>
      </c>
      <c r="BM19" s="150">
        <f>SUM(BK19,BE19,AY19)</f>
        <v>1153</v>
      </c>
      <c r="BN19" s="96">
        <f>AZ19+BF19+BL19</f>
        <v>60</v>
      </c>
      <c r="BO19" s="16">
        <f>W19+AR19+BM19</f>
        <v>3478</v>
      </c>
      <c r="BP19" s="18">
        <f>X19+AS19+BN19</f>
        <v>166</v>
      </c>
      <c r="BQ19" s="219">
        <v>97.6</v>
      </c>
      <c r="BR19" s="196">
        <v>97.9</v>
      </c>
      <c r="BS19" s="196"/>
      <c r="BT19" s="112">
        <f>BS19+BR19+BQ19+BO19</f>
        <v>3673.5</v>
      </c>
    </row>
    <row r="20" spans="1:72" ht="17.25" customHeight="1">
      <c r="A20" s="3">
        <v>9</v>
      </c>
      <c r="B20" s="214" t="s">
        <v>226</v>
      </c>
      <c r="C20" s="215" t="s">
        <v>186</v>
      </c>
      <c r="D20" s="216" t="s">
        <v>20</v>
      </c>
      <c r="E20" s="4">
        <v>98</v>
      </c>
      <c r="F20" s="4">
        <v>100</v>
      </c>
      <c r="G20" s="4">
        <v>97</v>
      </c>
      <c r="H20" s="4">
        <v>98</v>
      </c>
      <c r="I20" s="122">
        <f>SUM(E20:H20)</f>
        <v>393</v>
      </c>
      <c r="J20" s="83">
        <v>19</v>
      </c>
      <c r="K20" s="83">
        <v>93</v>
      </c>
      <c r="L20" s="83">
        <v>93</v>
      </c>
      <c r="M20" s="83">
        <v>93</v>
      </c>
      <c r="N20" s="83">
        <v>94</v>
      </c>
      <c r="O20" s="67">
        <f>SUM(K20:N20)</f>
        <v>373</v>
      </c>
      <c r="P20" s="83">
        <v>9</v>
      </c>
      <c r="Q20" s="83">
        <v>98</v>
      </c>
      <c r="R20" s="83">
        <v>95</v>
      </c>
      <c r="S20" s="83">
        <v>95</v>
      </c>
      <c r="T20" s="83">
        <v>98</v>
      </c>
      <c r="U20" s="67">
        <f>SUM(Q20:T20)</f>
        <v>386</v>
      </c>
      <c r="V20" s="83">
        <v>23</v>
      </c>
      <c r="W20" s="150">
        <f>U20+O20+I20</f>
        <v>1152</v>
      </c>
      <c r="X20" s="96">
        <f>J20+P20+V20</f>
        <v>51</v>
      </c>
      <c r="Y20" s="217"/>
      <c r="Z20" s="82">
        <v>98</v>
      </c>
      <c r="AA20" s="83">
        <v>99</v>
      </c>
      <c r="AB20" s="83">
        <v>99</v>
      </c>
      <c r="AC20" s="83">
        <v>98</v>
      </c>
      <c r="AD20" s="67">
        <f>SUM(Z20:AC20)</f>
        <v>394</v>
      </c>
      <c r="AE20" s="83">
        <v>19</v>
      </c>
      <c r="AF20" s="82">
        <v>96</v>
      </c>
      <c r="AG20" s="83">
        <v>94</v>
      </c>
      <c r="AH20" s="83">
        <v>97</v>
      </c>
      <c r="AI20" s="83">
        <v>94</v>
      </c>
      <c r="AJ20" s="67">
        <f>SUM(AF20:AI20)</f>
        <v>381</v>
      </c>
      <c r="AK20" s="47">
        <v>14</v>
      </c>
      <c r="AL20" s="82">
        <v>96</v>
      </c>
      <c r="AM20" s="83">
        <v>96</v>
      </c>
      <c r="AN20" s="83">
        <v>96</v>
      </c>
      <c r="AO20" s="83">
        <v>98</v>
      </c>
      <c r="AP20" s="67">
        <f>SUM(AL20:AO20)</f>
        <v>386</v>
      </c>
      <c r="AQ20" s="47">
        <v>19</v>
      </c>
      <c r="AR20" s="150">
        <f>SUM(AP20,AJ20,AD20)</f>
        <v>1161</v>
      </c>
      <c r="AS20" s="96">
        <f>AE20+AK20+AQ20</f>
        <v>52</v>
      </c>
      <c r="AT20" s="218"/>
      <c r="AU20" s="82">
        <v>99</v>
      </c>
      <c r="AV20" s="83">
        <v>98</v>
      </c>
      <c r="AW20" s="83">
        <v>98</v>
      </c>
      <c r="AX20" s="83">
        <v>99</v>
      </c>
      <c r="AY20" s="67">
        <f>SUM(AU20:AX20)</f>
        <v>394</v>
      </c>
      <c r="AZ20" s="83">
        <v>18</v>
      </c>
      <c r="BA20" s="82">
        <v>95</v>
      </c>
      <c r="BB20" s="83">
        <v>91</v>
      </c>
      <c r="BC20" s="83">
        <v>96</v>
      </c>
      <c r="BD20" s="83">
        <v>96</v>
      </c>
      <c r="BE20" s="67">
        <f>SUM(BA20:BD20)</f>
        <v>378</v>
      </c>
      <c r="BF20" s="47">
        <v>11</v>
      </c>
      <c r="BG20" s="82">
        <v>98</v>
      </c>
      <c r="BH20" s="83">
        <v>97</v>
      </c>
      <c r="BI20" s="83">
        <v>96</v>
      </c>
      <c r="BJ20" s="83">
        <v>94</v>
      </c>
      <c r="BK20" s="67">
        <f>SUM(BG20:BJ20)</f>
        <v>385</v>
      </c>
      <c r="BL20" s="47">
        <v>18</v>
      </c>
      <c r="BM20" s="150">
        <f>SUM(BK20,BE20,AY20)</f>
        <v>1157</v>
      </c>
      <c r="BN20" s="96">
        <f>AZ20+BF20+BL20</f>
        <v>47</v>
      </c>
      <c r="BO20" s="16">
        <f>W20+AR20+BM20</f>
        <v>3470</v>
      </c>
      <c r="BP20" s="18">
        <f>X20+AS20+BN20</f>
        <v>150</v>
      </c>
      <c r="BQ20" s="219"/>
      <c r="BR20" s="1">
        <v>94.9</v>
      </c>
      <c r="BS20" s="196" t="e">
        <f>#N/A</f>
        <v>#N/A</v>
      </c>
      <c r="BT20" s="112" t="e">
        <f>BS20+BR20+BQ20+BO20</f>
        <v>#N/A</v>
      </c>
    </row>
    <row r="21" spans="1:72" ht="17.25" customHeight="1">
      <c r="A21" s="3">
        <v>10</v>
      </c>
      <c r="B21" s="214" t="s">
        <v>205</v>
      </c>
      <c r="C21" s="215" t="s">
        <v>82</v>
      </c>
      <c r="D21" s="216" t="s">
        <v>20</v>
      </c>
      <c r="E21" s="4">
        <v>98</v>
      </c>
      <c r="F21" s="4">
        <v>100</v>
      </c>
      <c r="G21" s="4">
        <v>98</v>
      </c>
      <c r="H21" s="4">
        <v>98</v>
      </c>
      <c r="I21" s="122">
        <f>SUM(E21:H21)</f>
        <v>394</v>
      </c>
      <c r="J21" s="83">
        <v>15</v>
      </c>
      <c r="K21" s="83">
        <v>94</v>
      </c>
      <c r="L21" s="83">
        <v>94</v>
      </c>
      <c r="M21" s="83">
        <v>95</v>
      </c>
      <c r="N21" s="83">
        <v>93</v>
      </c>
      <c r="O21" s="67">
        <f>SUM(K21:N21)</f>
        <v>376</v>
      </c>
      <c r="P21" s="83">
        <v>6</v>
      </c>
      <c r="Q21" s="83">
        <v>97</v>
      </c>
      <c r="R21" s="83">
        <v>95</v>
      </c>
      <c r="S21" s="83">
        <v>97</v>
      </c>
      <c r="T21" s="83">
        <v>96</v>
      </c>
      <c r="U21" s="67">
        <f>SUM(Q21:T21)</f>
        <v>385</v>
      </c>
      <c r="V21" s="83">
        <v>11</v>
      </c>
      <c r="W21" s="150">
        <f>U21+O21+I21</f>
        <v>1155</v>
      </c>
      <c r="X21" s="96">
        <f>J21+P21+V21</f>
        <v>32</v>
      </c>
      <c r="Y21" s="217"/>
      <c r="Z21" s="221">
        <v>100</v>
      </c>
      <c r="AA21" s="83">
        <v>99</v>
      </c>
      <c r="AB21" s="83">
        <v>97</v>
      </c>
      <c r="AC21" s="83">
        <v>98</v>
      </c>
      <c r="AD21" s="67">
        <f>SUM(Z21:AC21)</f>
        <v>394</v>
      </c>
      <c r="AE21" s="83">
        <v>25</v>
      </c>
      <c r="AF21" s="82">
        <v>96</v>
      </c>
      <c r="AG21" s="83">
        <v>93</v>
      </c>
      <c r="AH21" s="83">
        <v>91</v>
      </c>
      <c r="AI21" s="83">
        <v>93</v>
      </c>
      <c r="AJ21" s="67">
        <f>SUM(AF21:AI21)</f>
        <v>373</v>
      </c>
      <c r="AK21" s="47">
        <v>8</v>
      </c>
      <c r="AL21" s="82">
        <v>98</v>
      </c>
      <c r="AM21" s="83">
        <v>95</v>
      </c>
      <c r="AN21" s="83">
        <v>96</v>
      </c>
      <c r="AO21" s="83">
        <v>93</v>
      </c>
      <c r="AP21" s="67">
        <f>SUM(AL21:AO21)</f>
        <v>382</v>
      </c>
      <c r="AQ21" s="47">
        <v>15</v>
      </c>
      <c r="AR21" s="150">
        <f>SUM(AP21,AJ21,AD21)</f>
        <v>1149</v>
      </c>
      <c r="AS21" s="96">
        <f>AE21+AK21+AQ21</f>
        <v>48</v>
      </c>
      <c r="AT21" s="218"/>
      <c r="AU21" s="122">
        <v>99</v>
      </c>
      <c r="AV21" s="83">
        <v>98</v>
      </c>
      <c r="AW21" s="83">
        <v>99</v>
      </c>
      <c r="AX21" s="83">
        <v>99</v>
      </c>
      <c r="AY21" s="67">
        <f>SUM(AU21:AX21)</f>
        <v>395</v>
      </c>
      <c r="AZ21" s="83">
        <v>28</v>
      </c>
      <c r="BA21" s="82">
        <v>91</v>
      </c>
      <c r="BB21" s="83">
        <v>91</v>
      </c>
      <c r="BC21" s="83">
        <v>93</v>
      </c>
      <c r="BD21" s="83">
        <v>93</v>
      </c>
      <c r="BE21" s="67">
        <f>SUM(BA21:BD21)</f>
        <v>368</v>
      </c>
      <c r="BF21" s="47">
        <v>6</v>
      </c>
      <c r="BG21" s="82">
        <v>92</v>
      </c>
      <c r="BH21" s="83">
        <v>92</v>
      </c>
      <c r="BI21" s="83">
        <v>93</v>
      </c>
      <c r="BJ21" s="83">
        <v>94</v>
      </c>
      <c r="BK21" s="67">
        <f>SUM(BG21:BJ21)</f>
        <v>371</v>
      </c>
      <c r="BL21" s="47">
        <v>8</v>
      </c>
      <c r="BM21" s="150">
        <f>SUM(BK21,BE21,AY21)</f>
        <v>1134</v>
      </c>
      <c r="BN21" s="96">
        <f>AZ21+BF21+BL21</f>
        <v>42</v>
      </c>
      <c r="BO21" s="16">
        <f>W21+AR21+BM21</f>
        <v>3438</v>
      </c>
      <c r="BP21" s="18">
        <f>X21+AS21+BN21</f>
        <v>122</v>
      </c>
      <c r="BQ21" s="219">
        <v>92.7</v>
      </c>
      <c r="BR21" s="112"/>
      <c r="BS21" s="1"/>
      <c r="BT21" s="112">
        <f>BS21+BR21+BQ21+BO21</f>
        <v>3530.7</v>
      </c>
    </row>
    <row r="22" spans="1:72" ht="17.25" customHeight="1">
      <c r="A22" s="3">
        <v>11</v>
      </c>
      <c r="B22" s="214" t="s">
        <v>221</v>
      </c>
      <c r="C22" s="215" t="s">
        <v>192</v>
      </c>
      <c r="D22" s="216" t="s">
        <v>20</v>
      </c>
      <c r="E22" s="4">
        <v>98</v>
      </c>
      <c r="F22" s="4">
        <v>96</v>
      </c>
      <c r="G22" s="4">
        <v>98</v>
      </c>
      <c r="H22" s="4">
        <v>97</v>
      </c>
      <c r="I22" s="122">
        <f>SUM(E22:H22)</f>
        <v>389</v>
      </c>
      <c r="J22" s="83">
        <v>16</v>
      </c>
      <c r="K22" s="83">
        <v>93</v>
      </c>
      <c r="L22" s="83">
        <v>91</v>
      </c>
      <c r="M22" s="83">
        <v>95</v>
      </c>
      <c r="N22" s="83">
        <v>92</v>
      </c>
      <c r="O22" s="67">
        <f>SUM(K22:N22)</f>
        <v>371</v>
      </c>
      <c r="P22" s="83">
        <v>8</v>
      </c>
      <c r="Q22" s="83">
        <v>96</v>
      </c>
      <c r="R22" s="83">
        <v>97</v>
      </c>
      <c r="S22" s="83">
        <v>98</v>
      </c>
      <c r="T22" s="83">
        <v>96</v>
      </c>
      <c r="U22" s="67">
        <f>SUM(Q22:T22)</f>
        <v>387</v>
      </c>
      <c r="V22" s="83">
        <v>15</v>
      </c>
      <c r="W22" s="150">
        <f>U22+O22+I22</f>
        <v>1147</v>
      </c>
      <c r="X22" s="96">
        <f>J22+P22+V22</f>
        <v>39</v>
      </c>
      <c r="Y22" s="217"/>
      <c r="Z22" s="82">
        <v>100</v>
      </c>
      <c r="AA22" s="83">
        <v>100</v>
      </c>
      <c r="AB22" s="83">
        <v>98</v>
      </c>
      <c r="AC22" s="83">
        <v>100</v>
      </c>
      <c r="AD22" s="67">
        <f>SUM(Z22:AC22)</f>
        <v>398</v>
      </c>
      <c r="AE22" s="83">
        <v>29</v>
      </c>
      <c r="AF22" s="82">
        <v>92</v>
      </c>
      <c r="AG22" s="83">
        <v>95</v>
      </c>
      <c r="AH22" s="83">
        <v>97</v>
      </c>
      <c r="AI22" s="83">
        <v>95</v>
      </c>
      <c r="AJ22" s="67">
        <f>SUM(AF22:AI22)</f>
        <v>379</v>
      </c>
      <c r="AK22" s="47">
        <v>10</v>
      </c>
      <c r="AL22" s="82">
        <v>96</v>
      </c>
      <c r="AM22" s="83">
        <v>96</v>
      </c>
      <c r="AN22" s="83">
        <v>97</v>
      </c>
      <c r="AO22" s="83">
        <v>95</v>
      </c>
      <c r="AP22" s="67">
        <f>SUM(AL22:AO22)</f>
        <v>384</v>
      </c>
      <c r="AQ22" s="47">
        <v>20</v>
      </c>
      <c r="AR22" s="150">
        <f>SUM(AP22,AJ22,AD22)</f>
        <v>1161</v>
      </c>
      <c r="AS22" s="96">
        <f>AE22+AK22+AQ22</f>
        <v>59</v>
      </c>
      <c r="AT22" s="218"/>
      <c r="AU22" s="82">
        <v>99</v>
      </c>
      <c r="AV22" s="83">
        <v>100</v>
      </c>
      <c r="AW22" s="83">
        <v>96</v>
      </c>
      <c r="AX22" s="83">
        <v>98</v>
      </c>
      <c r="AY22" s="67">
        <f>SUM(AU22:AX22)</f>
        <v>393</v>
      </c>
      <c r="AZ22" s="83">
        <v>23</v>
      </c>
      <c r="BA22" s="82">
        <v>94</v>
      </c>
      <c r="BB22" s="83">
        <v>85</v>
      </c>
      <c r="BC22" s="83">
        <v>96</v>
      </c>
      <c r="BD22" s="83">
        <v>98</v>
      </c>
      <c r="BE22" s="67">
        <f>SUM(BA22:BD22)</f>
        <v>373</v>
      </c>
      <c r="BF22" s="47">
        <v>10</v>
      </c>
      <c r="BG22" s="82">
        <v>98</v>
      </c>
      <c r="BH22" s="83">
        <v>95</v>
      </c>
      <c r="BI22" s="83">
        <v>97</v>
      </c>
      <c r="BJ22" s="83">
        <v>97</v>
      </c>
      <c r="BK22" s="67">
        <f>SUM(BG22:BJ22)</f>
        <v>387</v>
      </c>
      <c r="BL22" s="47">
        <v>19</v>
      </c>
      <c r="BM22" s="150">
        <f>SUM(BK22,BE22,AY22)</f>
        <v>1153</v>
      </c>
      <c r="BN22" s="96">
        <f>AZ22+BF22+BL22</f>
        <v>52</v>
      </c>
      <c r="BO22" s="16">
        <f>W22+AR22+BM22</f>
        <v>3461</v>
      </c>
      <c r="BP22" s="18">
        <f>X22+AS22+BN22</f>
        <v>150</v>
      </c>
      <c r="BQ22" s="219"/>
      <c r="BT22" s="112" t="s">
        <v>74</v>
      </c>
    </row>
    <row r="23" spans="1:72" ht="17.25" customHeight="1">
      <c r="A23" s="3">
        <v>12</v>
      </c>
      <c r="B23" s="214" t="s">
        <v>189</v>
      </c>
      <c r="C23" s="215" t="s">
        <v>190</v>
      </c>
      <c r="D23" s="216" t="s">
        <v>20</v>
      </c>
      <c r="E23" s="4">
        <v>98</v>
      </c>
      <c r="F23" s="4">
        <v>99</v>
      </c>
      <c r="G23" s="4">
        <v>99</v>
      </c>
      <c r="H23" s="4">
        <v>99</v>
      </c>
      <c r="I23" s="122">
        <f>SUM(E23:H23)</f>
        <v>395</v>
      </c>
      <c r="J23" s="83">
        <v>24</v>
      </c>
      <c r="K23" s="83">
        <v>92</v>
      </c>
      <c r="L23" s="83">
        <v>92</v>
      </c>
      <c r="M23" s="83">
        <v>88</v>
      </c>
      <c r="N23" s="83">
        <v>94</v>
      </c>
      <c r="O23" s="67">
        <f>SUM(K23:N23)</f>
        <v>366</v>
      </c>
      <c r="P23" s="83">
        <v>7</v>
      </c>
      <c r="Q23" s="83">
        <v>97</v>
      </c>
      <c r="R23" s="83">
        <v>99</v>
      </c>
      <c r="S23" s="83">
        <v>98</v>
      </c>
      <c r="T23" s="83">
        <v>97</v>
      </c>
      <c r="U23" s="67">
        <f>SUM(Q23:T23)</f>
        <v>391</v>
      </c>
      <c r="V23" s="83">
        <v>16</v>
      </c>
      <c r="W23" s="150">
        <f>U23+O23+I23</f>
        <v>1152</v>
      </c>
      <c r="X23" s="96">
        <f>J23+P23+V23</f>
        <v>47</v>
      </c>
      <c r="Y23" s="217"/>
      <c r="Z23" s="82">
        <v>98</v>
      </c>
      <c r="AA23" s="83">
        <v>98</v>
      </c>
      <c r="AB23" s="83">
        <v>98</v>
      </c>
      <c r="AC23" s="83">
        <v>100</v>
      </c>
      <c r="AD23" s="67">
        <f>SUM(Z23:AC23)</f>
        <v>394</v>
      </c>
      <c r="AE23" s="83">
        <v>23</v>
      </c>
      <c r="AF23" s="82">
        <v>95</v>
      </c>
      <c r="AG23" s="83">
        <v>88</v>
      </c>
      <c r="AH23" s="83">
        <v>90</v>
      </c>
      <c r="AI23" s="83">
        <v>94</v>
      </c>
      <c r="AJ23" s="67">
        <f>SUM(AF23:AI23)</f>
        <v>367</v>
      </c>
      <c r="AK23" s="47">
        <v>7</v>
      </c>
      <c r="AL23" s="82">
        <v>98</v>
      </c>
      <c r="AM23" s="83">
        <v>97</v>
      </c>
      <c r="AN23" s="83">
        <v>98</v>
      </c>
      <c r="AO23" s="83">
        <v>99</v>
      </c>
      <c r="AP23" s="67">
        <f>SUM(AL23:AO23)</f>
        <v>392</v>
      </c>
      <c r="AQ23" s="47">
        <v>18</v>
      </c>
      <c r="AR23" s="150">
        <f>SUM(AP23,AJ23,AD23)</f>
        <v>1153</v>
      </c>
      <c r="AS23" s="96">
        <f>AE23+AK23+AQ23</f>
        <v>48</v>
      </c>
      <c r="AT23" s="218"/>
      <c r="AU23" s="82">
        <v>99</v>
      </c>
      <c r="AV23" s="83">
        <v>98</v>
      </c>
      <c r="AW23" s="83">
        <v>100</v>
      </c>
      <c r="AX23" s="83">
        <v>100</v>
      </c>
      <c r="AY23" s="67">
        <f>SUM(AU23:AX23)</f>
        <v>397</v>
      </c>
      <c r="AZ23" s="83">
        <v>25</v>
      </c>
      <c r="BA23" s="82">
        <v>93</v>
      </c>
      <c r="BB23" s="83">
        <v>90</v>
      </c>
      <c r="BC23" s="83">
        <v>89</v>
      </c>
      <c r="BD23" s="83">
        <v>94</v>
      </c>
      <c r="BE23" s="67">
        <f>SUM(BA23:BD23)</f>
        <v>366</v>
      </c>
      <c r="BF23" s="47">
        <v>9</v>
      </c>
      <c r="BG23" s="82">
        <v>96</v>
      </c>
      <c r="BH23" s="83">
        <v>99</v>
      </c>
      <c r="BI23" s="83">
        <v>95</v>
      </c>
      <c r="BJ23" s="83">
        <v>98</v>
      </c>
      <c r="BK23" s="67">
        <f>SUM(BG23:BJ23)</f>
        <v>388</v>
      </c>
      <c r="BL23" s="47">
        <v>15</v>
      </c>
      <c r="BM23" s="150">
        <f>SUM(BK23,BE23,AY23)</f>
        <v>1151</v>
      </c>
      <c r="BN23" s="96">
        <f>AZ23+BF23+BL23</f>
        <v>49</v>
      </c>
      <c r="BO23" s="16">
        <f>W23+AR23+BM23</f>
        <v>3456</v>
      </c>
      <c r="BP23" s="18">
        <f>X23+AS23+BN23</f>
        <v>144</v>
      </c>
      <c r="BQ23" s="219"/>
      <c r="BS23" s="112"/>
      <c r="BT23" s="112" t="s">
        <v>74</v>
      </c>
    </row>
    <row r="24" spans="1:72" ht="17.25" customHeight="1">
      <c r="A24" s="3">
        <v>13</v>
      </c>
      <c r="B24" s="214" t="s">
        <v>245</v>
      </c>
      <c r="C24" s="215" t="s">
        <v>80</v>
      </c>
      <c r="D24" s="216" t="s">
        <v>20</v>
      </c>
      <c r="E24" s="4">
        <v>97</v>
      </c>
      <c r="F24" s="4">
        <v>96</v>
      </c>
      <c r="G24" s="4">
        <v>96</v>
      </c>
      <c r="H24" s="4">
        <v>98</v>
      </c>
      <c r="I24" s="122">
        <f>SUM(E24:H24)</f>
        <v>387</v>
      </c>
      <c r="J24" s="83">
        <v>19</v>
      </c>
      <c r="K24" s="83">
        <v>95</v>
      </c>
      <c r="L24" s="83">
        <v>94</v>
      </c>
      <c r="M24" s="83">
        <v>93</v>
      </c>
      <c r="N24" s="83">
        <v>92</v>
      </c>
      <c r="O24" s="67">
        <f>SUM(K24:N24)</f>
        <v>374</v>
      </c>
      <c r="P24" s="83">
        <v>7</v>
      </c>
      <c r="Q24" s="83">
        <v>98</v>
      </c>
      <c r="R24" s="83">
        <v>96</v>
      </c>
      <c r="S24" s="83">
        <v>95</v>
      </c>
      <c r="T24" s="83">
        <v>93</v>
      </c>
      <c r="U24" s="67">
        <f>SUM(Q24:T24)</f>
        <v>382</v>
      </c>
      <c r="V24" s="83">
        <v>9</v>
      </c>
      <c r="W24" s="150">
        <f>U24+O24+I24</f>
        <v>1143</v>
      </c>
      <c r="X24" s="96">
        <f>J24+P24+V24</f>
        <v>35</v>
      </c>
      <c r="Y24" s="217"/>
      <c r="Z24" s="82">
        <v>99</v>
      </c>
      <c r="AA24" s="83">
        <v>100</v>
      </c>
      <c r="AB24" s="83">
        <v>96</v>
      </c>
      <c r="AC24" s="83">
        <v>99</v>
      </c>
      <c r="AD24" s="67">
        <f>SUM(Z24:AC24)</f>
        <v>394</v>
      </c>
      <c r="AE24" s="83">
        <v>27</v>
      </c>
      <c r="AF24" s="82">
        <v>92</v>
      </c>
      <c r="AG24" s="83">
        <v>95</v>
      </c>
      <c r="AH24" s="83">
        <v>96</v>
      </c>
      <c r="AI24" s="83">
        <v>93</v>
      </c>
      <c r="AJ24" s="67">
        <f>SUM(AF24:AI24)</f>
        <v>376</v>
      </c>
      <c r="AK24" s="47">
        <v>10</v>
      </c>
      <c r="AL24" s="82">
        <v>92</v>
      </c>
      <c r="AM24" s="83">
        <v>99</v>
      </c>
      <c r="AN24" s="83">
        <v>97</v>
      </c>
      <c r="AO24" s="83">
        <v>94</v>
      </c>
      <c r="AP24" s="67">
        <f>SUM(AL24:AO24)</f>
        <v>382</v>
      </c>
      <c r="AQ24" s="47">
        <v>12</v>
      </c>
      <c r="AR24" s="150">
        <f>SUM(AP24,AJ24,AD24)</f>
        <v>1152</v>
      </c>
      <c r="AS24" s="96">
        <f>AE24+AK24+AQ24</f>
        <v>49</v>
      </c>
      <c r="AT24" s="218"/>
      <c r="AU24" s="82">
        <v>96</v>
      </c>
      <c r="AV24" s="83">
        <v>96</v>
      </c>
      <c r="AW24" s="83">
        <v>100</v>
      </c>
      <c r="AX24" s="83">
        <v>99</v>
      </c>
      <c r="AY24" s="67">
        <f>SUM(AU24:AX24)</f>
        <v>391</v>
      </c>
      <c r="AZ24" s="83">
        <v>21</v>
      </c>
      <c r="BA24" s="82">
        <v>94</v>
      </c>
      <c r="BB24" s="83">
        <v>93</v>
      </c>
      <c r="BC24" s="83">
        <v>93</v>
      </c>
      <c r="BD24" s="83">
        <v>97</v>
      </c>
      <c r="BE24" s="67">
        <f>SUM(BA24:BD24)</f>
        <v>377</v>
      </c>
      <c r="BF24" s="47">
        <v>9</v>
      </c>
      <c r="BG24" s="82">
        <v>98</v>
      </c>
      <c r="BH24" s="83">
        <v>98</v>
      </c>
      <c r="BI24" s="83">
        <v>95</v>
      </c>
      <c r="BJ24" s="83">
        <v>96</v>
      </c>
      <c r="BK24" s="67">
        <f>SUM(BG24:BJ24)</f>
        <v>387</v>
      </c>
      <c r="BL24" s="47">
        <v>15</v>
      </c>
      <c r="BM24" s="150">
        <f>SUM(BK24,BE24,AY24)</f>
        <v>1155</v>
      </c>
      <c r="BN24" s="96">
        <f>AZ24+BF24+BL24</f>
        <v>45</v>
      </c>
      <c r="BO24" s="16">
        <f>W24+AR24+BM24</f>
        <v>3450</v>
      </c>
      <c r="BP24" s="18">
        <f>X24+AS24+BN24</f>
        <v>129</v>
      </c>
      <c r="BQ24" s="9" t="s">
        <v>74</v>
      </c>
      <c r="BR24" s="112"/>
      <c r="BT24" s="112"/>
    </row>
    <row r="25" spans="1:72" ht="17.25" customHeight="1">
      <c r="A25" s="3">
        <v>14</v>
      </c>
      <c r="B25" s="214" t="s">
        <v>236</v>
      </c>
      <c r="C25" s="215" t="s">
        <v>71</v>
      </c>
      <c r="D25" s="216" t="s">
        <v>20</v>
      </c>
      <c r="E25" s="4">
        <v>98</v>
      </c>
      <c r="F25" s="4">
        <v>98</v>
      </c>
      <c r="G25" s="4">
        <v>97</v>
      </c>
      <c r="H25" s="4">
        <v>99</v>
      </c>
      <c r="I25" s="122">
        <f>SUM(E25:H25)</f>
        <v>392</v>
      </c>
      <c r="J25" s="83">
        <v>21</v>
      </c>
      <c r="K25" s="83">
        <v>93</v>
      </c>
      <c r="L25" s="83">
        <v>96</v>
      </c>
      <c r="M25" s="83">
        <v>94</v>
      </c>
      <c r="N25" s="83">
        <v>94</v>
      </c>
      <c r="O25" s="67">
        <f>SUM(K25:N25)</f>
        <v>377</v>
      </c>
      <c r="P25" s="83">
        <v>14</v>
      </c>
      <c r="Q25" s="83">
        <v>99</v>
      </c>
      <c r="R25" s="83">
        <v>96</v>
      </c>
      <c r="S25" s="83">
        <v>96</v>
      </c>
      <c r="T25" s="83">
        <v>94</v>
      </c>
      <c r="U25" s="67">
        <f>SUM(Q25:T25)</f>
        <v>385</v>
      </c>
      <c r="V25" s="83">
        <v>13</v>
      </c>
      <c r="W25" s="150">
        <f>U25+O25+I25</f>
        <v>1154</v>
      </c>
      <c r="X25" s="96">
        <f>J25+P25+V25</f>
        <v>48</v>
      </c>
      <c r="Y25" s="217"/>
      <c r="Z25" s="82">
        <v>100</v>
      </c>
      <c r="AA25" s="83">
        <v>99</v>
      </c>
      <c r="AB25" s="83">
        <v>100</v>
      </c>
      <c r="AC25" s="83">
        <v>97</v>
      </c>
      <c r="AD25" s="67">
        <f>SUM(Z25:AC25)</f>
        <v>396</v>
      </c>
      <c r="AE25" s="83">
        <v>24</v>
      </c>
      <c r="AF25" s="82">
        <v>95</v>
      </c>
      <c r="AG25" s="83">
        <v>92</v>
      </c>
      <c r="AH25" s="83">
        <v>93</v>
      </c>
      <c r="AI25" s="83">
        <v>91</v>
      </c>
      <c r="AJ25" s="67">
        <f>SUM(AF25:AI25)</f>
        <v>371</v>
      </c>
      <c r="AK25" s="47">
        <v>10</v>
      </c>
      <c r="AL25" s="82">
        <v>96</v>
      </c>
      <c r="AM25" s="83">
        <v>93</v>
      </c>
      <c r="AN25" s="83">
        <v>95</v>
      </c>
      <c r="AO25" s="83">
        <v>95</v>
      </c>
      <c r="AP25" s="67">
        <f>SUM(AL25:AO25)</f>
        <v>379</v>
      </c>
      <c r="AQ25" s="47">
        <v>16</v>
      </c>
      <c r="AR25" s="150">
        <f>SUM(AP25,AJ25,AD25)</f>
        <v>1146</v>
      </c>
      <c r="AS25" s="96">
        <f>AE25+AK25+AQ25</f>
        <v>50</v>
      </c>
      <c r="AT25" s="218"/>
      <c r="AU25" s="82">
        <v>98</v>
      </c>
      <c r="AV25" s="83">
        <v>100</v>
      </c>
      <c r="AW25" s="83">
        <v>99</v>
      </c>
      <c r="AX25" s="83">
        <v>97</v>
      </c>
      <c r="AY25" s="67">
        <f>SUM(AU25:AX25)</f>
        <v>394</v>
      </c>
      <c r="AZ25" s="83">
        <v>20</v>
      </c>
      <c r="BA25" s="82">
        <v>87</v>
      </c>
      <c r="BB25" s="83">
        <v>95</v>
      </c>
      <c r="BC25" s="83">
        <v>97</v>
      </c>
      <c r="BD25" s="83">
        <v>92</v>
      </c>
      <c r="BE25" s="67">
        <f>SUM(BA25:BD25)</f>
        <v>371</v>
      </c>
      <c r="BF25" s="47">
        <v>8</v>
      </c>
      <c r="BG25" s="82">
        <v>95</v>
      </c>
      <c r="BH25" s="83">
        <v>94</v>
      </c>
      <c r="BI25" s="83">
        <v>97</v>
      </c>
      <c r="BJ25" s="83">
        <v>95</v>
      </c>
      <c r="BK25" s="67">
        <f>SUM(BG25:BJ25)</f>
        <v>381</v>
      </c>
      <c r="BL25" s="47">
        <v>14</v>
      </c>
      <c r="BM25" s="150">
        <f>SUM(BK25,BE25,AY25)</f>
        <v>1146</v>
      </c>
      <c r="BN25" s="96">
        <f>AZ25+BF25+BL25</f>
        <v>42</v>
      </c>
      <c r="BO25" s="16">
        <f>W25+AR25+BM25</f>
        <v>3446</v>
      </c>
      <c r="BP25" s="18">
        <f>X25+AS25+BN25</f>
        <v>140</v>
      </c>
      <c r="BQ25" s="9"/>
      <c r="BT25" s="112"/>
    </row>
    <row r="26" spans="1:72" ht="17.25" customHeight="1">
      <c r="A26" s="3">
        <v>15</v>
      </c>
      <c r="B26" s="214" t="s">
        <v>282</v>
      </c>
      <c r="C26" s="215" t="s">
        <v>223</v>
      </c>
      <c r="D26" s="216" t="s">
        <v>20</v>
      </c>
      <c r="E26" s="4">
        <v>98</v>
      </c>
      <c r="F26" s="4">
        <v>99</v>
      </c>
      <c r="G26" s="4">
        <v>98</v>
      </c>
      <c r="H26" s="4">
        <v>98</v>
      </c>
      <c r="I26" s="122">
        <f>SUM(E26:H26)</f>
        <v>393</v>
      </c>
      <c r="J26" s="83">
        <v>26</v>
      </c>
      <c r="K26" s="83">
        <v>95</v>
      </c>
      <c r="L26" s="83">
        <v>93</v>
      </c>
      <c r="M26" s="83">
        <v>96</v>
      </c>
      <c r="N26" s="83">
        <v>96</v>
      </c>
      <c r="O26" s="67">
        <f>SUM(K26:N26)</f>
        <v>380</v>
      </c>
      <c r="P26" s="83">
        <v>14</v>
      </c>
      <c r="Q26" s="83">
        <v>98</v>
      </c>
      <c r="R26" s="83">
        <v>95</v>
      </c>
      <c r="S26" s="83">
        <v>93</v>
      </c>
      <c r="T26" s="83">
        <v>96</v>
      </c>
      <c r="U26" s="67">
        <f>SUM(Q26:T26)</f>
        <v>382</v>
      </c>
      <c r="V26" s="83">
        <v>11</v>
      </c>
      <c r="W26" s="150">
        <f>U26+O26+I26</f>
        <v>1155</v>
      </c>
      <c r="X26" s="96">
        <f>J26+P26+V26</f>
        <v>51</v>
      </c>
      <c r="Y26" s="217"/>
      <c r="Z26" s="82">
        <v>98</v>
      </c>
      <c r="AA26" s="83">
        <v>99</v>
      </c>
      <c r="AB26" s="83">
        <v>100</v>
      </c>
      <c r="AC26" s="83">
        <v>97</v>
      </c>
      <c r="AD26" s="67">
        <f>SUM(Z26:AC26)</f>
        <v>394</v>
      </c>
      <c r="AE26" s="83">
        <v>19</v>
      </c>
      <c r="AF26" s="82">
        <v>91</v>
      </c>
      <c r="AG26" s="83">
        <v>93</v>
      </c>
      <c r="AH26" s="83">
        <v>91</v>
      </c>
      <c r="AI26" s="83">
        <v>94</v>
      </c>
      <c r="AJ26" s="67">
        <f>SUM(AF26:AI26)</f>
        <v>369</v>
      </c>
      <c r="AK26" s="47">
        <v>9</v>
      </c>
      <c r="AL26" s="82">
        <v>98</v>
      </c>
      <c r="AM26" s="83">
        <v>90</v>
      </c>
      <c r="AN26" s="83">
        <v>93</v>
      </c>
      <c r="AO26" s="83">
        <v>97</v>
      </c>
      <c r="AP26" s="67">
        <f>SUM(AL26:AO26)</f>
        <v>378</v>
      </c>
      <c r="AQ26" s="47">
        <v>12</v>
      </c>
      <c r="AR26" s="150">
        <f>SUM(AP26,AJ26,AD26)</f>
        <v>1141</v>
      </c>
      <c r="AS26" s="96">
        <f>AE26+AK26+AQ26</f>
        <v>40</v>
      </c>
      <c r="AT26" s="218"/>
      <c r="AU26" s="82">
        <v>97</v>
      </c>
      <c r="AV26" s="83">
        <v>99</v>
      </c>
      <c r="AW26" s="83">
        <v>99</v>
      </c>
      <c r="AX26" s="83">
        <v>95</v>
      </c>
      <c r="AY26" s="67">
        <f>SUM(AU26:AX26)</f>
        <v>390</v>
      </c>
      <c r="AZ26" s="83">
        <v>19</v>
      </c>
      <c r="BA26" s="82">
        <v>96</v>
      </c>
      <c r="BB26" s="83">
        <v>95</v>
      </c>
      <c r="BC26" s="83">
        <v>96</v>
      </c>
      <c r="BD26" s="83">
        <v>96</v>
      </c>
      <c r="BE26" s="67">
        <f>SUM(BA26:BD26)</f>
        <v>383</v>
      </c>
      <c r="BF26" s="47">
        <v>10</v>
      </c>
      <c r="BG26" s="82">
        <v>92</v>
      </c>
      <c r="BH26" s="83">
        <v>97</v>
      </c>
      <c r="BI26" s="83">
        <v>96</v>
      </c>
      <c r="BJ26" s="83">
        <v>91</v>
      </c>
      <c r="BK26" s="67">
        <f>SUM(BG26:BJ26)</f>
        <v>376</v>
      </c>
      <c r="BL26" s="47">
        <v>8</v>
      </c>
      <c r="BM26" s="150">
        <f>SUM(BK26,BE26,AY26)</f>
        <v>1149</v>
      </c>
      <c r="BN26" s="96">
        <f>AZ26+BF26+BL26</f>
        <v>37</v>
      </c>
      <c r="BO26" s="16">
        <f>W26+AR26+BM26</f>
        <v>3445</v>
      </c>
      <c r="BP26" s="18">
        <f>X26+AS26+BN26</f>
        <v>128</v>
      </c>
      <c r="BQ26" s="9"/>
      <c r="BR26" s="112"/>
      <c r="BS26" s="112"/>
      <c r="BT26" s="112"/>
    </row>
    <row r="27" spans="1:72" ht="17.25" customHeight="1">
      <c r="A27" s="3">
        <v>16</v>
      </c>
      <c r="B27" s="214" t="s">
        <v>283</v>
      </c>
      <c r="C27" s="215" t="s">
        <v>284</v>
      </c>
      <c r="D27" s="216" t="s">
        <v>20</v>
      </c>
      <c r="E27" s="4">
        <v>99</v>
      </c>
      <c r="F27" s="4">
        <v>100</v>
      </c>
      <c r="G27" s="4">
        <v>99</v>
      </c>
      <c r="H27" s="4">
        <v>97</v>
      </c>
      <c r="I27" s="122">
        <f>SUM(E27:H27)</f>
        <v>395</v>
      </c>
      <c r="J27" s="83">
        <v>23</v>
      </c>
      <c r="K27" s="83">
        <v>91</v>
      </c>
      <c r="L27" s="83">
        <v>96</v>
      </c>
      <c r="M27" s="83">
        <v>97</v>
      </c>
      <c r="N27" s="83">
        <v>95</v>
      </c>
      <c r="O27" s="67">
        <f>SUM(K27:N27)</f>
        <v>379</v>
      </c>
      <c r="P27" s="83">
        <v>12</v>
      </c>
      <c r="Q27" s="83">
        <v>94</v>
      </c>
      <c r="R27" s="83">
        <v>96</v>
      </c>
      <c r="S27" s="83">
        <v>89</v>
      </c>
      <c r="T27" s="83">
        <v>93</v>
      </c>
      <c r="U27" s="67">
        <f>SUM(Q27:T27)</f>
        <v>372</v>
      </c>
      <c r="V27" s="83">
        <v>14</v>
      </c>
      <c r="W27" s="150">
        <f>U27+O27+I27</f>
        <v>1146</v>
      </c>
      <c r="X27" s="96">
        <f>J27+P27+V27</f>
        <v>49</v>
      </c>
      <c r="Y27" s="217"/>
      <c r="Z27" s="82">
        <v>100</v>
      </c>
      <c r="AA27" s="83">
        <v>98</v>
      </c>
      <c r="AB27" s="83">
        <v>95</v>
      </c>
      <c r="AC27" s="83">
        <v>97</v>
      </c>
      <c r="AD27" s="67">
        <f>SUM(Z27:AC27)</f>
        <v>390</v>
      </c>
      <c r="AE27" s="83">
        <v>21</v>
      </c>
      <c r="AF27" s="82">
        <v>99</v>
      </c>
      <c r="AG27" s="83">
        <v>97</v>
      </c>
      <c r="AH27" s="83">
        <v>92</v>
      </c>
      <c r="AI27" s="83">
        <v>93</v>
      </c>
      <c r="AJ27" s="67">
        <f>SUM(AF27:AI27)</f>
        <v>381</v>
      </c>
      <c r="AK27" s="47">
        <v>12</v>
      </c>
      <c r="AL27" s="82">
        <v>90</v>
      </c>
      <c r="AM27" s="83">
        <v>98</v>
      </c>
      <c r="AN27" s="83">
        <v>96</v>
      </c>
      <c r="AO27" s="83">
        <v>97</v>
      </c>
      <c r="AP27" s="67">
        <f>SUM(AL27:AO27)</f>
        <v>381</v>
      </c>
      <c r="AQ27" s="47">
        <v>10</v>
      </c>
      <c r="AR27" s="150">
        <f>SUM(AP27,AJ27,AD27)</f>
        <v>1152</v>
      </c>
      <c r="AS27" s="96">
        <f>AE27+AK27+AQ27</f>
        <v>43</v>
      </c>
      <c r="AT27" s="218"/>
      <c r="AU27" s="82">
        <v>98</v>
      </c>
      <c r="AV27" s="83">
        <v>98</v>
      </c>
      <c r="AW27" s="83">
        <v>100</v>
      </c>
      <c r="AX27" s="83">
        <v>99</v>
      </c>
      <c r="AY27" s="67">
        <f>SUM(AU27:AX27)</f>
        <v>395</v>
      </c>
      <c r="AZ27" s="83">
        <v>21</v>
      </c>
      <c r="BA27" s="82">
        <v>92</v>
      </c>
      <c r="BB27" s="83">
        <v>94</v>
      </c>
      <c r="BC27" s="83">
        <v>93</v>
      </c>
      <c r="BD27" s="83">
        <v>94</v>
      </c>
      <c r="BE27" s="67">
        <f>SUM(BA27:BD27)</f>
        <v>373</v>
      </c>
      <c r="BF27" s="47">
        <v>10</v>
      </c>
      <c r="BG27" s="82">
        <v>96</v>
      </c>
      <c r="BH27" s="83">
        <v>91</v>
      </c>
      <c r="BI27" s="83">
        <v>95</v>
      </c>
      <c r="BJ27" s="83">
        <v>96</v>
      </c>
      <c r="BK27" s="67">
        <f>SUM(BG27:BJ27)</f>
        <v>378</v>
      </c>
      <c r="BL27" s="47">
        <v>15</v>
      </c>
      <c r="BM27" s="150">
        <f>SUM(BK27,BE27,AY27)</f>
        <v>1146</v>
      </c>
      <c r="BN27" s="96">
        <f>AZ27+BF27+BL27</f>
        <v>46</v>
      </c>
      <c r="BO27" s="16">
        <f>W27+AR27+BM27</f>
        <v>3444</v>
      </c>
      <c r="BP27" s="18">
        <f>X27+AS27+BN27</f>
        <v>138</v>
      </c>
      <c r="BQ27" s="9"/>
      <c r="BS27" s="112"/>
      <c r="BT27" s="112"/>
    </row>
    <row r="28" spans="1:72" ht="17.25" customHeight="1">
      <c r="A28" s="3">
        <v>17</v>
      </c>
      <c r="B28" s="214" t="s">
        <v>222</v>
      </c>
      <c r="C28" s="215" t="s">
        <v>223</v>
      </c>
      <c r="D28" s="216" t="s">
        <v>20</v>
      </c>
      <c r="E28" s="4">
        <v>95</v>
      </c>
      <c r="F28" s="4">
        <v>97</v>
      </c>
      <c r="G28" s="4">
        <v>99</v>
      </c>
      <c r="H28" s="4">
        <v>99</v>
      </c>
      <c r="I28" s="122">
        <f>SUM(E28:H28)</f>
        <v>390</v>
      </c>
      <c r="J28" s="83">
        <v>22</v>
      </c>
      <c r="K28" s="83">
        <v>93</v>
      </c>
      <c r="L28" s="83">
        <v>97</v>
      </c>
      <c r="M28" s="83">
        <v>99</v>
      </c>
      <c r="N28" s="83">
        <v>95</v>
      </c>
      <c r="O28" s="67">
        <f>SUM(K28:N28)</f>
        <v>384</v>
      </c>
      <c r="P28" s="83">
        <v>10</v>
      </c>
      <c r="Q28" s="83">
        <v>97</v>
      </c>
      <c r="R28" s="83">
        <v>95</v>
      </c>
      <c r="S28" s="83">
        <v>91</v>
      </c>
      <c r="T28" s="83">
        <v>95</v>
      </c>
      <c r="U28" s="67">
        <f>SUM(Q28:T28)</f>
        <v>378</v>
      </c>
      <c r="V28" s="83">
        <v>13</v>
      </c>
      <c r="W28" s="150">
        <f>U28+O28+I28</f>
        <v>1152</v>
      </c>
      <c r="X28" s="96">
        <f>J28+P28+V28</f>
        <v>45</v>
      </c>
      <c r="Y28" s="217"/>
      <c r="Z28" s="82">
        <v>98</v>
      </c>
      <c r="AA28" s="83">
        <v>96</v>
      </c>
      <c r="AB28" s="83">
        <v>99</v>
      </c>
      <c r="AC28" s="83">
        <v>99</v>
      </c>
      <c r="AD28" s="67">
        <f>SUM(Z28:AC28)</f>
        <v>392</v>
      </c>
      <c r="AE28" s="83">
        <v>20</v>
      </c>
      <c r="AF28" s="82">
        <v>96</v>
      </c>
      <c r="AG28" s="83">
        <v>97</v>
      </c>
      <c r="AH28" s="83">
        <v>93</v>
      </c>
      <c r="AI28" s="83">
        <v>91</v>
      </c>
      <c r="AJ28" s="67">
        <f>SUM(AF28:AI28)</f>
        <v>377</v>
      </c>
      <c r="AK28" s="47">
        <v>11</v>
      </c>
      <c r="AL28" s="82">
        <v>95</v>
      </c>
      <c r="AM28" s="83">
        <v>95</v>
      </c>
      <c r="AN28" s="83">
        <v>94</v>
      </c>
      <c r="AO28" s="83">
        <v>92</v>
      </c>
      <c r="AP28" s="67">
        <f>SUM(AL28:AO28)</f>
        <v>376</v>
      </c>
      <c r="AQ28" s="47">
        <v>9</v>
      </c>
      <c r="AR28" s="150">
        <f>SUM(AP28,AJ28,AD28)</f>
        <v>1145</v>
      </c>
      <c r="AS28" s="96">
        <f>AE28+AK28+AQ28</f>
        <v>40</v>
      </c>
      <c r="AT28" s="218"/>
      <c r="AU28" s="82">
        <v>99</v>
      </c>
      <c r="AV28" s="83">
        <v>100</v>
      </c>
      <c r="AW28" s="83">
        <v>100</v>
      </c>
      <c r="AX28" s="83">
        <v>100</v>
      </c>
      <c r="AY28" s="67">
        <f>SUM(AU28:AX28)</f>
        <v>399</v>
      </c>
      <c r="AZ28" s="83">
        <v>28</v>
      </c>
      <c r="BA28" s="82">
        <v>91</v>
      </c>
      <c r="BB28" s="83">
        <v>95</v>
      </c>
      <c r="BC28" s="83">
        <v>91</v>
      </c>
      <c r="BD28" s="83">
        <v>92</v>
      </c>
      <c r="BE28" s="67">
        <f>SUM(BA28:BD28)</f>
        <v>369</v>
      </c>
      <c r="BF28" s="47">
        <v>6</v>
      </c>
      <c r="BG28" s="82">
        <v>94</v>
      </c>
      <c r="BH28" s="83">
        <v>95</v>
      </c>
      <c r="BI28" s="83">
        <v>94</v>
      </c>
      <c r="BJ28" s="83">
        <v>94</v>
      </c>
      <c r="BK28" s="67">
        <f>SUM(BG28:BJ28)</f>
        <v>377</v>
      </c>
      <c r="BL28" s="47">
        <v>8</v>
      </c>
      <c r="BM28" s="150">
        <f>SUM(BK28,BE28,AY28)</f>
        <v>1145</v>
      </c>
      <c r="BN28" s="96">
        <f>AZ28+BF28+BL28</f>
        <v>42</v>
      </c>
      <c r="BO28" s="16">
        <f>W28+AR28+BM28</f>
        <v>3442</v>
      </c>
      <c r="BP28" s="18">
        <f>X28+AS28+BN28</f>
        <v>127</v>
      </c>
      <c r="BQ28" s="9"/>
      <c r="BT28" s="112"/>
    </row>
    <row r="29" spans="1:72" ht="17.25" customHeight="1">
      <c r="A29" s="3">
        <v>18</v>
      </c>
      <c r="B29" s="119" t="s">
        <v>229</v>
      </c>
      <c r="C29" s="222" t="s">
        <v>230</v>
      </c>
      <c r="D29" s="43" t="s">
        <v>20</v>
      </c>
      <c r="E29" s="4">
        <v>99</v>
      </c>
      <c r="F29" s="4">
        <v>97</v>
      </c>
      <c r="G29" s="4">
        <v>99</v>
      </c>
      <c r="H29" s="4">
        <v>99</v>
      </c>
      <c r="I29" s="122">
        <f>SUM(E29:H29)</f>
        <v>394</v>
      </c>
      <c r="J29" s="83">
        <v>27</v>
      </c>
      <c r="K29" s="83">
        <v>90</v>
      </c>
      <c r="L29" s="83">
        <v>92</v>
      </c>
      <c r="M29" s="83">
        <v>95</v>
      </c>
      <c r="N29" s="83">
        <v>94</v>
      </c>
      <c r="O29" s="67">
        <f>SUM(K29:N29)</f>
        <v>371</v>
      </c>
      <c r="P29" s="83">
        <v>12</v>
      </c>
      <c r="Q29" s="83">
        <v>99</v>
      </c>
      <c r="R29" s="83">
        <v>92</v>
      </c>
      <c r="S29" s="83">
        <v>95</v>
      </c>
      <c r="T29" s="83">
        <v>97</v>
      </c>
      <c r="U29" s="67">
        <f>SUM(Q29:T29)</f>
        <v>383</v>
      </c>
      <c r="V29" s="83">
        <v>12</v>
      </c>
      <c r="W29" s="150" t="e">
        <f>U29+#REF!+I29</f>
        <v>#REF!</v>
      </c>
      <c r="X29" s="96">
        <f>J29+P29+V29</f>
        <v>51</v>
      </c>
      <c r="Y29" s="217"/>
      <c r="Z29" s="82">
        <v>100</v>
      </c>
      <c r="AA29" s="83">
        <v>99</v>
      </c>
      <c r="AB29" s="83">
        <v>99</v>
      </c>
      <c r="AC29" s="83">
        <v>98</v>
      </c>
      <c r="AD29" s="67">
        <f>SUM(Z29:AC29)</f>
        <v>396</v>
      </c>
      <c r="AE29" s="83">
        <v>25</v>
      </c>
      <c r="AF29" s="82">
        <v>91</v>
      </c>
      <c r="AG29" s="83">
        <v>89</v>
      </c>
      <c r="AH29" s="83">
        <v>91</v>
      </c>
      <c r="AI29" s="83">
        <v>93</v>
      </c>
      <c r="AJ29" s="67">
        <f>SUM(AF29:AI29)</f>
        <v>364</v>
      </c>
      <c r="AK29" s="47">
        <v>6</v>
      </c>
      <c r="AL29" s="82">
        <v>97</v>
      </c>
      <c r="AM29" s="83">
        <v>94</v>
      </c>
      <c r="AN29" s="83">
        <v>97</v>
      </c>
      <c r="AO29" s="83">
        <v>95</v>
      </c>
      <c r="AP29" s="67">
        <f>SUM(AL29:AO29)</f>
        <v>383</v>
      </c>
      <c r="AQ29" s="47">
        <v>15</v>
      </c>
      <c r="AR29" s="150">
        <f>SUM(AP29,AJ29,AD29)</f>
        <v>1143</v>
      </c>
      <c r="AS29" s="96">
        <f>AE29+AK29+AQ29</f>
        <v>46</v>
      </c>
      <c r="AT29" s="218"/>
      <c r="AU29" s="82">
        <v>97</v>
      </c>
      <c r="AV29" s="83">
        <v>99</v>
      </c>
      <c r="AW29" s="83">
        <v>100</v>
      </c>
      <c r="AX29" s="83">
        <v>98</v>
      </c>
      <c r="AY29" s="67">
        <f>SUM(AU29:AX29)</f>
        <v>394</v>
      </c>
      <c r="AZ29" s="83">
        <v>25</v>
      </c>
      <c r="BA29" s="82">
        <v>96</v>
      </c>
      <c r="BB29" s="83">
        <v>89</v>
      </c>
      <c r="BC29" s="83">
        <v>92</v>
      </c>
      <c r="BD29" s="83">
        <v>91</v>
      </c>
      <c r="BE29" s="67">
        <f>SUM(BA29:BD29)</f>
        <v>368</v>
      </c>
      <c r="BF29" s="47">
        <v>7</v>
      </c>
      <c r="BG29" s="82">
        <v>95</v>
      </c>
      <c r="BH29" s="83">
        <v>94</v>
      </c>
      <c r="BI29" s="83">
        <v>96</v>
      </c>
      <c r="BJ29" s="83">
        <v>95</v>
      </c>
      <c r="BK29" s="67">
        <f>SUM(BG29:BJ29)</f>
        <v>380</v>
      </c>
      <c r="BL29" s="47">
        <v>10</v>
      </c>
      <c r="BM29" s="150">
        <f>SUM(BK29,BE29,AY29)</f>
        <v>1142</v>
      </c>
      <c r="BN29" s="96">
        <f>AZ29+BF29+BL29</f>
        <v>42</v>
      </c>
      <c r="BO29" s="16" t="e">
        <f>W29+AR29+BM29</f>
        <v>#REF!</v>
      </c>
      <c r="BP29" s="18">
        <f>X29+AS29+BN29</f>
        <v>139</v>
      </c>
      <c r="BQ29" s="9"/>
      <c r="BR29" s="112"/>
      <c r="BS29" s="112"/>
      <c r="BT29" s="112"/>
    </row>
    <row r="30" spans="1:72" ht="17.25" customHeight="1">
      <c r="A30" s="3">
        <v>19</v>
      </c>
      <c r="B30" s="214" t="s">
        <v>206</v>
      </c>
      <c r="C30" s="215" t="s">
        <v>207</v>
      </c>
      <c r="D30" s="216" t="s">
        <v>20</v>
      </c>
      <c r="E30" s="4">
        <v>99</v>
      </c>
      <c r="F30" s="4">
        <v>96</v>
      </c>
      <c r="G30" s="4">
        <v>98</v>
      </c>
      <c r="H30" s="4">
        <v>97</v>
      </c>
      <c r="I30" s="122">
        <f>SUM(E30:H30)</f>
        <v>390</v>
      </c>
      <c r="J30" s="83">
        <v>21</v>
      </c>
      <c r="K30" s="83">
        <v>92</v>
      </c>
      <c r="L30" s="83">
        <v>93</v>
      </c>
      <c r="M30" s="83">
        <v>90</v>
      </c>
      <c r="N30" s="83">
        <v>93</v>
      </c>
      <c r="O30" s="67">
        <f>SUM(K30:N30)</f>
        <v>368</v>
      </c>
      <c r="P30" s="83">
        <v>9</v>
      </c>
      <c r="Q30" s="83">
        <v>95</v>
      </c>
      <c r="R30" s="83">
        <v>92</v>
      </c>
      <c r="S30" s="83">
        <v>97</v>
      </c>
      <c r="T30" s="83">
        <v>93</v>
      </c>
      <c r="U30" s="67">
        <f>SUM(Q30:T30)</f>
        <v>377</v>
      </c>
      <c r="V30" s="83">
        <v>10</v>
      </c>
      <c r="W30" s="150">
        <f>U30+O30+I30</f>
        <v>1135</v>
      </c>
      <c r="X30" s="96">
        <f>J30+P30+V30</f>
        <v>40</v>
      </c>
      <c r="Y30" s="217"/>
      <c r="Z30" s="82">
        <v>99</v>
      </c>
      <c r="AA30" s="83">
        <v>100</v>
      </c>
      <c r="AB30" s="83">
        <v>97</v>
      </c>
      <c r="AC30" s="83">
        <v>96</v>
      </c>
      <c r="AD30" s="67">
        <f>SUM(Z30:AC30)</f>
        <v>392</v>
      </c>
      <c r="AE30" s="83">
        <v>21</v>
      </c>
      <c r="AF30" s="82">
        <v>90</v>
      </c>
      <c r="AG30" s="83">
        <v>95</v>
      </c>
      <c r="AH30" s="83">
        <v>95</v>
      </c>
      <c r="AI30" s="83">
        <v>97</v>
      </c>
      <c r="AJ30" s="67">
        <f>SUM(AF30:AI30)</f>
        <v>377</v>
      </c>
      <c r="AK30" s="47">
        <v>7</v>
      </c>
      <c r="AL30" s="82">
        <v>91</v>
      </c>
      <c r="AM30" s="83">
        <v>96</v>
      </c>
      <c r="AN30" s="83">
        <v>90</v>
      </c>
      <c r="AO30" s="83">
        <v>97</v>
      </c>
      <c r="AP30" s="67">
        <f>SUM(AL30:AO30)</f>
        <v>374</v>
      </c>
      <c r="AQ30" s="47">
        <v>11</v>
      </c>
      <c r="AR30" s="150">
        <f>SUM(AP30,AJ30,AD30)</f>
        <v>1143</v>
      </c>
      <c r="AS30" s="96">
        <f>AE30+AK30+AQ30</f>
        <v>39</v>
      </c>
      <c r="AT30" s="218"/>
      <c r="AU30" s="82">
        <v>99</v>
      </c>
      <c r="AV30" s="83">
        <v>98</v>
      </c>
      <c r="AW30" s="83">
        <v>96</v>
      </c>
      <c r="AX30" s="83">
        <v>99</v>
      </c>
      <c r="AY30" s="67">
        <f>SUM(AU30:AX30)</f>
        <v>392</v>
      </c>
      <c r="AZ30" s="83">
        <v>21</v>
      </c>
      <c r="BA30" s="82">
        <v>94</v>
      </c>
      <c r="BB30" s="83">
        <v>93</v>
      </c>
      <c r="BC30" s="83">
        <v>96</v>
      </c>
      <c r="BD30" s="83">
        <v>90</v>
      </c>
      <c r="BE30" s="67">
        <f>SUM(BA30:BD30)</f>
        <v>373</v>
      </c>
      <c r="BF30" s="47">
        <v>11</v>
      </c>
      <c r="BG30" s="82">
        <v>98</v>
      </c>
      <c r="BH30" s="83">
        <v>96</v>
      </c>
      <c r="BI30" s="83">
        <v>94</v>
      </c>
      <c r="BJ30" s="83">
        <v>98</v>
      </c>
      <c r="BK30" s="67">
        <f>SUM(BG30:BJ30)</f>
        <v>386</v>
      </c>
      <c r="BL30" s="47">
        <v>16</v>
      </c>
      <c r="BM30" s="150">
        <f>SUM(BK30,BE30,AY30)</f>
        <v>1151</v>
      </c>
      <c r="BN30" s="96">
        <f>AZ30+BF30+BL30</f>
        <v>48</v>
      </c>
      <c r="BO30" s="16">
        <f>W30+AR30+BM30</f>
        <v>3429</v>
      </c>
      <c r="BP30" s="18">
        <f>X30+AS30+BN30</f>
        <v>127</v>
      </c>
      <c r="BQ30" s="9"/>
      <c r="BR30" s="112"/>
      <c r="BS30" s="112"/>
      <c r="BT30" s="112"/>
    </row>
    <row r="31" spans="1:72" ht="9" customHeight="1">
      <c r="A31" s="3"/>
      <c r="B31" s="223"/>
      <c r="C31" s="224"/>
      <c r="D31" s="225"/>
      <c r="E31" s="226"/>
      <c r="F31" s="226"/>
      <c r="G31" s="226"/>
      <c r="H31" s="226"/>
      <c r="I31" s="227"/>
      <c r="J31" s="217"/>
      <c r="K31" s="217"/>
      <c r="L31" s="217"/>
      <c r="M31" s="217"/>
      <c r="N31" s="217"/>
      <c r="O31" s="228"/>
      <c r="P31" s="217"/>
      <c r="Q31" s="217"/>
      <c r="R31" s="217"/>
      <c r="S31" s="217"/>
      <c r="T31" s="217"/>
      <c r="U31" s="228"/>
      <c r="V31" s="217"/>
      <c r="W31" s="228"/>
      <c r="X31" s="229"/>
      <c r="Y31" s="217"/>
      <c r="Z31" s="218"/>
      <c r="AA31" s="217"/>
      <c r="AB31" s="217"/>
      <c r="AC31" s="217"/>
      <c r="AD31" s="228"/>
      <c r="AE31" s="217"/>
      <c r="AF31" s="218"/>
      <c r="AG31" s="217"/>
      <c r="AH31" s="217"/>
      <c r="AI31" s="217"/>
      <c r="AJ31" s="228"/>
      <c r="AK31" s="229"/>
      <c r="AL31" s="218"/>
      <c r="AM31" s="217"/>
      <c r="AN31" s="217"/>
      <c r="AO31" s="217"/>
      <c r="AP31" s="228"/>
      <c r="AQ31" s="229"/>
      <c r="AR31" s="228"/>
      <c r="AS31" s="229"/>
      <c r="AT31" s="218"/>
      <c r="AU31" s="218"/>
      <c r="AV31" s="217"/>
      <c r="AW31" s="217"/>
      <c r="AX31" s="217"/>
      <c r="AY31" s="228"/>
      <c r="AZ31" s="217"/>
      <c r="BA31" s="218"/>
      <c r="BB31" s="217"/>
      <c r="BC31" s="217"/>
      <c r="BD31" s="217"/>
      <c r="BE31" s="228"/>
      <c r="BF31" s="229"/>
      <c r="BG31" s="218"/>
      <c r="BH31" s="217"/>
      <c r="BI31" s="217"/>
      <c r="BJ31" s="217"/>
      <c r="BK31" s="228"/>
      <c r="BL31" s="229"/>
      <c r="BM31" s="228"/>
      <c r="BN31" s="229"/>
      <c r="BO31" s="230"/>
      <c r="BP31" s="231"/>
      <c r="BQ31" s="232"/>
      <c r="BR31" s="233"/>
      <c r="BS31" s="233"/>
      <c r="BT31" s="233"/>
    </row>
    <row r="32" spans="1:72" ht="17.25" customHeight="1">
      <c r="A32" s="3"/>
      <c r="B32" s="220" t="s">
        <v>262</v>
      </c>
      <c r="C32" s="215" t="s">
        <v>263</v>
      </c>
      <c r="D32" s="43" t="s">
        <v>264</v>
      </c>
      <c r="E32" s="4">
        <v>100</v>
      </c>
      <c r="F32" s="4">
        <v>98</v>
      </c>
      <c r="G32" s="4">
        <v>100</v>
      </c>
      <c r="H32" s="4">
        <v>98</v>
      </c>
      <c r="I32" s="122">
        <f>SUM(E32:H32)</f>
        <v>396</v>
      </c>
      <c r="J32" s="83">
        <v>20</v>
      </c>
      <c r="K32" s="83">
        <v>97</v>
      </c>
      <c r="L32" s="83">
        <v>96</v>
      </c>
      <c r="M32" s="83">
        <v>97</v>
      </c>
      <c r="N32" s="83">
        <v>99</v>
      </c>
      <c r="O32" s="67">
        <f>SUM(K32:N32)</f>
        <v>389</v>
      </c>
      <c r="P32" s="83">
        <v>20</v>
      </c>
      <c r="Q32" s="83">
        <v>97</v>
      </c>
      <c r="R32" s="83">
        <v>99</v>
      </c>
      <c r="S32" s="83">
        <v>98</v>
      </c>
      <c r="T32" s="83">
        <v>97</v>
      </c>
      <c r="U32" s="67">
        <f>SUM(Q32:T32)</f>
        <v>391</v>
      </c>
      <c r="V32" s="83">
        <v>20</v>
      </c>
      <c r="W32" s="150">
        <f>U32+O32+I32</f>
        <v>1176</v>
      </c>
      <c r="X32" s="96">
        <f>J32+P32+V32</f>
        <v>60</v>
      </c>
      <c r="Y32" s="217"/>
      <c r="Z32" s="82">
        <v>97</v>
      </c>
      <c r="AA32" s="83">
        <v>100</v>
      </c>
      <c r="AB32" s="83">
        <v>100</v>
      </c>
      <c r="AC32" s="83">
        <v>100</v>
      </c>
      <c r="AD32" s="67">
        <f>SUM(Z32:AC32)</f>
        <v>397</v>
      </c>
      <c r="AE32" s="83">
        <v>24</v>
      </c>
      <c r="AF32" s="82">
        <v>99</v>
      </c>
      <c r="AG32" s="83">
        <v>99</v>
      </c>
      <c r="AH32" s="83">
        <v>97</v>
      </c>
      <c r="AI32" s="83">
        <v>98</v>
      </c>
      <c r="AJ32" s="67">
        <f>SUM(AF32:AI32)</f>
        <v>393</v>
      </c>
      <c r="AK32" s="47">
        <v>22</v>
      </c>
      <c r="AL32" s="82">
        <v>97</v>
      </c>
      <c r="AM32" s="83">
        <v>97</v>
      </c>
      <c r="AN32" s="83">
        <v>94</v>
      </c>
      <c r="AO32" s="83">
        <v>98</v>
      </c>
      <c r="AP32" s="67">
        <f>SUM(AL32:AO32)</f>
        <v>386</v>
      </c>
      <c r="AQ32" s="47">
        <v>21</v>
      </c>
      <c r="AR32" s="150">
        <f>SUM(AP32,AJ32,AD32)</f>
        <v>1176</v>
      </c>
      <c r="AS32" s="96">
        <f>AE32+AK32+AQ32</f>
        <v>67</v>
      </c>
      <c r="AT32" s="218"/>
      <c r="AU32" s="82">
        <v>99</v>
      </c>
      <c r="AV32" s="83">
        <v>100</v>
      </c>
      <c r="AW32" s="83">
        <v>100</v>
      </c>
      <c r="AX32" s="83">
        <v>99</v>
      </c>
      <c r="AY32" s="67">
        <f>SUM(AU32:AX32)</f>
        <v>398</v>
      </c>
      <c r="AZ32" s="83">
        <v>30</v>
      </c>
      <c r="BA32" s="82">
        <v>96</v>
      </c>
      <c r="BB32" s="83">
        <v>97</v>
      </c>
      <c r="BC32" s="83">
        <v>97</v>
      </c>
      <c r="BD32" s="83">
        <v>98</v>
      </c>
      <c r="BE32" s="67">
        <f>SUM(BA32:BD32)</f>
        <v>388</v>
      </c>
      <c r="BF32" s="47">
        <v>18</v>
      </c>
      <c r="BG32" s="82">
        <v>95</v>
      </c>
      <c r="BH32" s="83">
        <v>98</v>
      </c>
      <c r="BI32" s="83">
        <v>98</v>
      </c>
      <c r="BJ32" s="83">
        <v>98</v>
      </c>
      <c r="BK32" s="67">
        <f>SUM(BG32:BJ32)</f>
        <v>389</v>
      </c>
      <c r="BL32" s="47">
        <v>14</v>
      </c>
      <c r="BM32" s="150">
        <f>SUM(BK32,BE32,AY32)</f>
        <v>1175</v>
      </c>
      <c r="BN32" s="96">
        <f>AZ32+BF32+BL32</f>
        <v>62</v>
      </c>
      <c r="BO32" s="16">
        <f>W32+AR32+BM32</f>
        <v>3527</v>
      </c>
      <c r="BP32" s="18">
        <f>X32+AS32+BN32</f>
        <v>189</v>
      </c>
      <c r="BQ32" s="219">
        <v>97.4</v>
      </c>
      <c r="BR32" s="196">
        <v>101.2</v>
      </c>
      <c r="BS32" s="112" t="e">
        <f>#N/A</f>
        <v>#N/A</v>
      </c>
      <c r="BT32" s="112" t="e">
        <f>BS32+BR32+BQ32+BO32</f>
        <v>#N/A</v>
      </c>
    </row>
    <row r="33" spans="1:72" ht="17.25" customHeight="1">
      <c r="A33" s="3"/>
      <c r="B33" s="220" t="s">
        <v>285</v>
      </c>
      <c r="C33" s="215" t="s">
        <v>286</v>
      </c>
      <c r="D33" s="28" t="s">
        <v>37</v>
      </c>
      <c r="E33" s="4">
        <v>97</v>
      </c>
      <c r="F33" s="4">
        <v>99</v>
      </c>
      <c r="G33" s="4">
        <v>100</v>
      </c>
      <c r="H33" s="4">
        <v>99</v>
      </c>
      <c r="I33" s="122">
        <f>SUM(E33:H33)</f>
        <v>395</v>
      </c>
      <c r="J33" s="83">
        <v>22</v>
      </c>
      <c r="K33" s="83">
        <v>100</v>
      </c>
      <c r="L33" s="83">
        <v>91</v>
      </c>
      <c r="M33" s="83">
        <v>96</v>
      </c>
      <c r="N33" s="83">
        <v>91</v>
      </c>
      <c r="O33" s="67">
        <f>SUM(K33:N33)</f>
        <v>378</v>
      </c>
      <c r="P33" s="83">
        <v>4</v>
      </c>
      <c r="Q33" s="83">
        <v>97</v>
      </c>
      <c r="R33" s="83">
        <v>98</v>
      </c>
      <c r="S33" s="83">
        <v>100</v>
      </c>
      <c r="T33" s="83">
        <v>96</v>
      </c>
      <c r="U33" s="67">
        <f>SUM(Q33:T33)</f>
        <v>391</v>
      </c>
      <c r="V33" s="83">
        <v>18</v>
      </c>
      <c r="W33" s="150">
        <f>U33+O33+I33</f>
        <v>1164</v>
      </c>
      <c r="X33" s="96">
        <f>J33+P33+V33</f>
        <v>44</v>
      </c>
      <c r="Y33" s="217"/>
      <c r="Z33" s="88">
        <v>100</v>
      </c>
      <c r="AA33" s="86">
        <v>99</v>
      </c>
      <c r="AB33" s="86">
        <v>99</v>
      </c>
      <c r="AC33" s="86">
        <v>100</v>
      </c>
      <c r="AD33" s="70">
        <f>SUM(Z33:AC33)</f>
        <v>398</v>
      </c>
      <c r="AE33" s="86">
        <v>24</v>
      </c>
      <c r="AF33" s="82">
        <v>94</v>
      </c>
      <c r="AG33" s="83">
        <v>93</v>
      </c>
      <c r="AH33" s="83">
        <v>93</v>
      </c>
      <c r="AI33" s="83">
        <v>95</v>
      </c>
      <c r="AJ33" s="67">
        <f>SUM(AF33:AI33)</f>
        <v>375</v>
      </c>
      <c r="AK33" s="47">
        <v>6</v>
      </c>
      <c r="AL33" s="82">
        <v>96</v>
      </c>
      <c r="AM33" s="83">
        <v>98</v>
      </c>
      <c r="AN33" s="83">
        <v>97</v>
      </c>
      <c r="AO33" s="83">
        <v>99</v>
      </c>
      <c r="AP33" s="67">
        <f>SUM(AL33:AO33)</f>
        <v>390</v>
      </c>
      <c r="AQ33" s="47">
        <v>16</v>
      </c>
      <c r="AR33" s="150">
        <f>SUM(AP33,AJ33,AD33)</f>
        <v>1163</v>
      </c>
      <c r="AS33" s="96">
        <f>AE33+AK33+AQ33</f>
        <v>46</v>
      </c>
      <c r="AT33" s="234"/>
      <c r="AU33" s="82">
        <v>98</v>
      </c>
      <c r="AV33" s="83">
        <v>98</v>
      </c>
      <c r="AW33" s="83">
        <v>99</v>
      </c>
      <c r="AX33" s="83">
        <v>99</v>
      </c>
      <c r="AY33" s="67">
        <f>SUM(AU33:AX33)</f>
        <v>394</v>
      </c>
      <c r="AZ33" s="83">
        <v>21</v>
      </c>
      <c r="BA33" s="82">
        <v>91</v>
      </c>
      <c r="BB33" s="83">
        <v>92</v>
      </c>
      <c r="BC33" s="83">
        <v>94</v>
      </c>
      <c r="BD33" s="83">
        <v>95</v>
      </c>
      <c r="BE33" s="67">
        <f>SUM(BA33:BD33)</f>
        <v>372</v>
      </c>
      <c r="BF33" s="47">
        <v>6</v>
      </c>
      <c r="BG33" s="88">
        <v>96</v>
      </c>
      <c r="BH33" s="86">
        <v>96</v>
      </c>
      <c r="BI33" s="86">
        <v>96</v>
      </c>
      <c r="BJ33" s="86">
        <v>98</v>
      </c>
      <c r="BK33" s="67">
        <f>SUM(BG33:BJ33)</f>
        <v>386</v>
      </c>
      <c r="BL33" s="33">
        <v>14</v>
      </c>
      <c r="BM33" s="235">
        <f>SUM(BK33,BE33,AY33)</f>
        <v>1152</v>
      </c>
      <c r="BN33" s="85">
        <f>AZ33+BF33+BL33</f>
        <v>41</v>
      </c>
      <c r="BO33" s="16">
        <f>W33+AR33+BM33</f>
        <v>3479</v>
      </c>
      <c r="BP33" s="18">
        <f>X33+AS33+BN33</f>
        <v>131</v>
      </c>
      <c r="BQ33" s="9"/>
      <c r="BR33" s="112"/>
      <c r="BS33" s="112"/>
      <c r="BT33" s="112"/>
    </row>
    <row r="34" spans="1:72" ht="17.25" customHeight="1">
      <c r="A34" s="3"/>
      <c r="B34" s="220" t="s">
        <v>257</v>
      </c>
      <c r="C34" s="215" t="s">
        <v>256</v>
      </c>
      <c r="D34" s="43" t="s">
        <v>234</v>
      </c>
      <c r="E34" s="4">
        <v>96</v>
      </c>
      <c r="F34" s="4">
        <v>98</v>
      </c>
      <c r="G34" s="4">
        <v>97</v>
      </c>
      <c r="H34" s="4">
        <v>96</v>
      </c>
      <c r="I34" s="122">
        <f>SUM(E34:H34)</f>
        <v>387</v>
      </c>
      <c r="J34" s="83">
        <v>17</v>
      </c>
      <c r="K34" s="83">
        <v>92</v>
      </c>
      <c r="L34" s="83">
        <v>98</v>
      </c>
      <c r="M34" s="83">
        <v>96</v>
      </c>
      <c r="N34" s="83">
        <v>95</v>
      </c>
      <c r="O34" s="67">
        <f>SUM(K34:N34)</f>
        <v>381</v>
      </c>
      <c r="P34" s="83">
        <v>13</v>
      </c>
      <c r="Q34" s="83">
        <v>92</v>
      </c>
      <c r="R34" s="83">
        <v>91</v>
      </c>
      <c r="S34" s="83">
        <v>93</v>
      </c>
      <c r="T34" s="83">
        <v>94</v>
      </c>
      <c r="U34" s="67">
        <f>SUM(Q34:T34)</f>
        <v>370</v>
      </c>
      <c r="V34" s="83">
        <v>11</v>
      </c>
      <c r="W34" s="150">
        <f>U34+O34+I34</f>
        <v>1138</v>
      </c>
      <c r="X34" s="96">
        <f>J34+P34+V34</f>
        <v>41</v>
      </c>
      <c r="Y34" s="217"/>
      <c r="Z34" s="82">
        <v>99</v>
      </c>
      <c r="AA34" s="83">
        <v>99</v>
      </c>
      <c r="AB34" s="83">
        <v>98</v>
      </c>
      <c r="AC34" s="83">
        <v>100</v>
      </c>
      <c r="AD34" s="67">
        <f>SUM(Z34:AC34)</f>
        <v>396</v>
      </c>
      <c r="AE34" s="83">
        <v>23</v>
      </c>
      <c r="AF34" s="82">
        <v>95</v>
      </c>
      <c r="AG34" s="83">
        <v>95</v>
      </c>
      <c r="AH34" s="83">
        <v>93</v>
      </c>
      <c r="AI34" s="83">
        <v>93</v>
      </c>
      <c r="AJ34" s="67">
        <f>SUM(AF34:AI34)</f>
        <v>376</v>
      </c>
      <c r="AK34" s="47">
        <v>9</v>
      </c>
      <c r="AL34" s="82">
        <v>93</v>
      </c>
      <c r="AM34" s="83">
        <v>95</v>
      </c>
      <c r="AN34" s="83">
        <v>96</v>
      </c>
      <c r="AO34" s="83">
        <v>90</v>
      </c>
      <c r="AP34" s="67">
        <f>SUM(AL34:AO34)</f>
        <v>374</v>
      </c>
      <c r="AQ34" s="47">
        <v>11</v>
      </c>
      <c r="AR34" s="150">
        <f>SUM(AP34,AJ34,AD34)</f>
        <v>1146</v>
      </c>
      <c r="AS34" s="96">
        <f>AE34+AK34+AQ34</f>
        <v>43</v>
      </c>
      <c r="AT34" s="218"/>
      <c r="AU34" s="82">
        <v>96</v>
      </c>
      <c r="AV34" s="83">
        <v>98</v>
      </c>
      <c r="AW34" s="83">
        <v>97</v>
      </c>
      <c r="AX34" s="83">
        <v>100</v>
      </c>
      <c r="AY34" s="67">
        <f>SUM(AU34:AX34)</f>
        <v>391</v>
      </c>
      <c r="AZ34" s="83">
        <v>23</v>
      </c>
      <c r="BA34" s="82">
        <v>94</v>
      </c>
      <c r="BB34" s="83">
        <v>96</v>
      </c>
      <c r="BC34" s="83">
        <v>96</v>
      </c>
      <c r="BD34" s="83">
        <v>94</v>
      </c>
      <c r="BE34" s="67">
        <f>SUM(BA34:BD34)</f>
        <v>380</v>
      </c>
      <c r="BF34" s="47">
        <v>9</v>
      </c>
      <c r="BG34" s="82">
        <v>91</v>
      </c>
      <c r="BH34" s="83">
        <v>90</v>
      </c>
      <c r="BI34" s="83">
        <v>93</v>
      </c>
      <c r="BJ34" s="83">
        <v>97</v>
      </c>
      <c r="BK34" s="67">
        <f>SUM(BG34:BJ34)</f>
        <v>371</v>
      </c>
      <c r="BL34" s="47">
        <v>10</v>
      </c>
      <c r="BM34" s="150">
        <f>SUM(BK34,BE34,AY34)</f>
        <v>1142</v>
      </c>
      <c r="BN34" s="96">
        <f>AZ34+BF34+BL34</f>
        <v>42</v>
      </c>
      <c r="BO34" s="16">
        <f>W34+AR34+BM34</f>
        <v>3426</v>
      </c>
      <c r="BP34" s="18">
        <f>X34+AS34+BN34</f>
        <v>126</v>
      </c>
      <c r="BQ34" s="9"/>
      <c r="BR34" s="112"/>
      <c r="BS34" s="112"/>
      <c r="BT34" s="112"/>
    </row>
    <row r="35" spans="1:72" ht="17.25" customHeight="1">
      <c r="A35" s="3"/>
      <c r="B35" s="220" t="s">
        <v>227</v>
      </c>
      <c r="C35" s="215" t="s">
        <v>228</v>
      </c>
      <c r="D35" s="43" t="s">
        <v>37</v>
      </c>
      <c r="E35" s="4">
        <v>96</v>
      </c>
      <c r="F35" s="4">
        <v>98</v>
      </c>
      <c r="G35" s="4">
        <v>98</v>
      </c>
      <c r="H35" s="4">
        <v>99</v>
      </c>
      <c r="I35" s="122">
        <f>SUM(E35:H35)</f>
        <v>391</v>
      </c>
      <c r="J35" s="83">
        <v>16</v>
      </c>
      <c r="K35" s="83">
        <v>92</v>
      </c>
      <c r="L35" s="83">
        <v>98</v>
      </c>
      <c r="M35" s="83">
        <v>93</v>
      </c>
      <c r="N35" s="83">
        <v>92</v>
      </c>
      <c r="O35" s="67">
        <f>SUM(K35:N35)</f>
        <v>375</v>
      </c>
      <c r="P35" s="83">
        <v>11</v>
      </c>
      <c r="Q35" s="83">
        <v>93</v>
      </c>
      <c r="R35" s="83">
        <v>90</v>
      </c>
      <c r="S35" s="83">
        <v>92</v>
      </c>
      <c r="T35" s="83">
        <v>97</v>
      </c>
      <c r="U35" s="67">
        <f>SUM(Q35:T35)</f>
        <v>372</v>
      </c>
      <c r="V35" s="83">
        <v>10</v>
      </c>
      <c r="W35" s="150">
        <f>U35+O35+I35</f>
        <v>1138</v>
      </c>
      <c r="X35" s="96">
        <f>J35+P35+V35</f>
        <v>37</v>
      </c>
      <c r="Y35" s="217"/>
      <c r="Z35" s="82">
        <v>95</v>
      </c>
      <c r="AA35" s="83">
        <v>99</v>
      </c>
      <c r="AB35" s="83">
        <v>95</v>
      </c>
      <c r="AC35" s="83">
        <v>97</v>
      </c>
      <c r="AD35" s="67">
        <f>SUM(Z35:AC35)</f>
        <v>386</v>
      </c>
      <c r="AE35" s="67">
        <v>20</v>
      </c>
      <c r="AF35" s="82">
        <v>98</v>
      </c>
      <c r="AG35" s="83">
        <v>90</v>
      </c>
      <c r="AH35" s="83">
        <v>92</v>
      </c>
      <c r="AI35" s="83">
        <v>93</v>
      </c>
      <c r="AJ35" s="67">
        <f>SUM(AF35:AI35)</f>
        <v>373</v>
      </c>
      <c r="AK35" s="47">
        <v>11</v>
      </c>
      <c r="AL35" s="82">
        <v>89</v>
      </c>
      <c r="AM35" s="83">
        <v>96</v>
      </c>
      <c r="AN35" s="83">
        <v>96</v>
      </c>
      <c r="AO35" s="83">
        <v>95</v>
      </c>
      <c r="AP35" s="67">
        <f>SUM(AL35:AO35)</f>
        <v>376</v>
      </c>
      <c r="AQ35" s="47">
        <v>7</v>
      </c>
      <c r="AR35" s="150">
        <f>SUM(AP35,AJ35,AD35)</f>
        <v>1135</v>
      </c>
      <c r="AS35" s="96">
        <f>AE35+AK35+AQ35</f>
        <v>38</v>
      </c>
      <c r="AT35" s="218"/>
      <c r="AU35" s="82">
        <v>99</v>
      </c>
      <c r="AV35" s="83">
        <v>99</v>
      </c>
      <c r="AW35" s="83">
        <v>96</v>
      </c>
      <c r="AX35" s="83">
        <v>98</v>
      </c>
      <c r="AY35" s="67">
        <f>SUM(AU35:AX35)</f>
        <v>392</v>
      </c>
      <c r="AZ35" s="67">
        <v>17</v>
      </c>
      <c r="BA35" s="82">
        <v>94</v>
      </c>
      <c r="BB35" s="83">
        <v>98</v>
      </c>
      <c r="BC35" s="83">
        <v>89</v>
      </c>
      <c r="BD35" s="83">
        <v>95</v>
      </c>
      <c r="BE35" s="67">
        <f>SUM(BA35:BD35)</f>
        <v>376</v>
      </c>
      <c r="BF35" s="47">
        <v>11</v>
      </c>
      <c r="BG35" s="82">
        <v>92</v>
      </c>
      <c r="BH35" s="83">
        <v>93</v>
      </c>
      <c r="BI35" s="83">
        <v>93</v>
      </c>
      <c r="BJ35" s="83">
        <v>92</v>
      </c>
      <c r="BK35" s="67">
        <f>SUM(BG35:BJ35)</f>
        <v>370</v>
      </c>
      <c r="BL35" s="47">
        <v>11</v>
      </c>
      <c r="BM35" s="150">
        <f>SUM(BK35,BE35,AY35)</f>
        <v>1138</v>
      </c>
      <c r="BN35" s="96">
        <f>AZ35+BF35+BL35</f>
        <v>39</v>
      </c>
      <c r="BO35" s="16">
        <f>W35+AR35+BM35</f>
        <v>3411</v>
      </c>
      <c r="BP35" s="18">
        <f>X35+AS35+BN35</f>
        <v>114</v>
      </c>
      <c r="BQ35" s="9"/>
      <c r="BR35" s="112"/>
      <c r="BS35" s="112"/>
      <c r="BT35" s="112"/>
    </row>
    <row r="36" spans="1:72" ht="17.25" customHeight="1">
      <c r="A36" s="3"/>
      <c r="B36" s="220" t="s">
        <v>287</v>
      </c>
      <c r="C36" s="215" t="s">
        <v>288</v>
      </c>
      <c r="D36" s="43" t="s">
        <v>37</v>
      </c>
      <c r="E36" s="4">
        <v>96</v>
      </c>
      <c r="F36" s="4">
        <v>95</v>
      </c>
      <c r="G36" s="4">
        <v>96</v>
      </c>
      <c r="H36" s="4">
        <v>97</v>
      </c>
      <c r="I36" s="122">
        <f>SUM(E36:H36)</f>
        <v>384</v>
      </c>
      <c r="J36" s="83">
        <v>13</v>
      </c>
      <c r="K36" s="83">
        <v>93</v>
      </c>
      <c r="L36" s="83">
        <v>95</v>
      </c>
      <c r="M36" s="83">
        <v>92</v>
      </c>
      <c r="N36" s="83">
        <v>90</v>
      </c>
      <c r="O36" s="67">
        <f>SUM(K36:N36)</f>
        <v>370</v>
      </c>
      <c r="P36" s="83">
        <v>6</v>
      </c>
      <c r="Q36" s="83">
        <v>95</v>
      </c>
      <c r="R36" s="83">
        <v>92</v>
      </c>
      <c r="S36" s="83">
        <v>91</v>
      </c>
      <c r="T36" s="83">
        <v>97</v>
      </c>
      <c r="U36" s="67">
        <f>SUM(Q36:T36)</f>
        <v>375</v>
      </c>
      <c r="V36" s="83">
        <v>11</v>
      </c>
      <c r="W36" s="150">
        <f>U36+O36+I36</f>
        <v>1129</v>
      </c>
      <c r="X36" s="96">
        <f>J36+P36+V36</f>
        <v>30</v>
      </c>
      <c r="Y36" s="217"/>
      <c r="Z36" s="82">
        <v>97</v>
      </c>
      <c r="AA36" s="83">
        <v>98</v>
      </c>
      <c r="AB36" s="83">
        <v>94</v>
      </c>
      <c r="AC36" s="83">
        <v>98</v>
      </c>
      <c r="AD36" s="67">
        <f>SUM(Z36:AC36)</f>
        <v>387</v>
      </c>
      <c r="AE36" s="83">
        <v>18</v>
      </c>
      <c r="AF36" s="82">
        <v>92</v>
      </c>
      <c r="AG36" s="83">
        <v>91</v>
      </c>
      <c r="AH36" s="83">
        <v>89</v>
      </c>
      <c r="AI36" s="83">
        <v>87</v>
      </c>
      <c r="AJ36" s="67">
        <f>SUM(AF36:AI36)</f>
        <v>359</v>
      </c>
      <c r="AK36" s="47">
        <v>6</v>
      </c>
      <c r="AL36" s="82">
        <v>91</v>
      </c>
      <c r="AM36" s="83">
        <v>90</v>
      </c>
      <c r="AN36" s="83">
        <v>91</v>
      </c>
      <c r="AO36" s="83">
        <v>94</v>
      </c>
      <c r="AP36" s="67">
        <f>SUM(AL36:AO36)</f>
        <v>366</v>
      </c>
      <c r="AQ36" s="47">
        <v>8</v>
      </c>
      <c r="AR36" s="150">
        <f>SUM(AP36,AJ36,AD36)</f>
        <v>1112</v>
      </c>
      <c r="AS36" s="96">
        <f>AE36+AK36+AQ36</f>
        <v>32</v>
      </c>
      <c r="AT36" s="218"/>
      <c r="AU36" s="82">
        <v>96</v>
      </c>
      <c r="AV36" s="83">
        <v>95</v>
      </c>
      <c r="AW36" s="83">
        <v>97</v>
      </c>
      <c r="AX36" s="83">
        <v>96</v>
      </c>
      <c r="AY36" s="67">
        <f>SUM(AU36:AX36)</f>
        <v>384</v>
      </c>
      <c r="AZ36" s="83">
        <v>17</v>
      </c>
      <c r="BA36" s="82">
        <v>93</v>
      </c>
      <c r="BB36" s="83">
        <v>93</v>
      </c>
      <c r="BC36" s="83">
        <v>94</v>
      </c>
      <c r="BD36" s="83">
        <v>93</v>
      </c>
      <c r="BE36" s="67">
        <f>SUM(BA36:BD36)</f>
        <v>373</v>
      </c>
      <c r="BF36" s="47">
        <v>6</v>
      </c>
      <c r="BG36" s="82">
        <v>94</v>
      </c>
      <c r="BH36" s="83">
        <v>97</v>
      </c>
      <c r="BI36" s="83">
        <v>93</v>
      </c>
      <c r="BJ36" s="83">
        <v>89</v>
      </c>
      <c r="BK36" s="67">
        <f>SUM(BG36:BJ36)</f>
        <v>373</v>
      </c>
      <c r="BL36" s="47">
        <v>8</v>
      </c>
      <c r="BM36" s="150">
        <f>SUM(BK36,BE36,AY36)</f>
        <v>1130</v>
      </c>
      <c r="BN36" s="96">
        <f>AZ36+BF36+BL36</f>
        <v>31</v>
      </c>
      <c r="BO36" s="16">
        <f>W36+AR36+BM36</f>
        <v>3371</v>
      </c>
      <c r="BP36" s="18">
        <f>X36+AS36+BN36</f>
        <v>93</v>
      </c>
      <c r="BQ36" s="9"/>
      <c r="BR36" s="112"/>
      <c r="BS36" s="112"/>
      <c r="BT36" s="112"/>
    </row>
    <row r="37" spans="1:72" ht="17.25" customHeight="1">
      <c r="A37" s="3"/>
      <c r="B37" s="220" t="s">
        <v>253</v>
      </c>
      <c r="C37" s="215" t="s">
        <v>254</v>
      </c>
      <c r="D37" s="43" t="s">
        <v>255</v>
      </c>
      <c r="E37" s="4">
        <v>93</v>
      </c>
      <c r="F37" s="4">
        <v>98</v>
      </c>
      <c r="G37" s="4">
        <v>100</v>
      </c>
      <c r="H37" s="4">
        <v>99</v>
      </c>
      <c r="I37" s="122">
        <f>SUM(E37:H37)</f>
        <v>390</v>
      </c>
      <c r="J37" s="83">
        <v>21</v>
      </c>
      <c r="K37" s="83">
        <v>88</v>
      </c>
      <c r="L37" s="83">
        <v>90</v>
      </c>
      <c r="M37" s="83">
        <v>94</v>
      </c>
      <c r="N37" s="83">
        <v>91</v>
      </c>
      <c r="O37" s="67">
        <f>SUM(K37:N37)</f>
        <v>363</v>
      </c>
      <c r="P37" s="83">
        <v>7</v>
      </c>
      <c r="Q37" s="83">
        <v>89</v>
      </c>
      <c r="R37" s="83">
        <v>98</v>
      </c>
      <c r="S37" s="83">
        <v>94</v>
      </c>
      <c r="T37" s="83">
        <v>91</v>
      </c>
      <c r="U37" s="67">
        <f>SUM(Q37:T37)</f>
        <v>372</v>
      </c>
      <c r="V37" s="83">
        <v>11</v>
      </c>
      <c r="W37" s="150">
        <f>U37+O37+I37</f>
        <v>1125</v>
      </c>
      <c r="X37" s="96">
        <f>J37+P37+V37</f>
        <v>39</v>
      </c>
      <c r="Y37" s="217"/>
      <c r="Z37" s="82">
        <v>97</v>
      </c>
      <c r="AA37" s="83">
        <v>94</v>
      </c>
      <c r="AB37" s="83">
        <v>97</v>
      </c>
      <c r="AC37" s="83">
        <v>98</v>
      </c>
      <c r="AD37" s="67">
        <f>SUM(Z37:AC37)</f>
        <v>386</v>
      </c>
      <c r="AE37" s="83">
        <v>15</v>
      </c>
      <c r="AF37" s="82">
        <v>90</v>
      </c>
      <c r="AG37" s="83">
        <v>91</v>
      </c>
      <c r="AH37" s="83">
        <v>90</v>
      </c>
      <c r="AI37" s="83">
        <v>92</v>
      </c>
      <c r="AJ37" s="67">
        <f>SUM(AF37:AI37)</f>
        <v>363</v>
      </c>
      <c r="AK37" s="47">
        <v>7</v>
      </c>
      <c r="AL37" s="82">
        <v>91</v>
      </c>
      <c r="AM37" s="83">
        <v>93</v>
      </c>
      <c r="AN37" s="83">
        <v>95</v>
      </c>
      <c r="AO37" s="83">
        <v>90</v>
      </c>
      <c r="AP37" s="67">
        <f>SUM(AL37:AO37)</f>
        <v>369</v>
      </c>
      <c r="AQ37" s="47">
        <v>9</v>
      </c>
      <c r="AR37" s="150">
        <f>SUM(AP37,AJ37,AD37)</f>
        <v>1118</v>
      </c>
      <c r="AS37" s="96">
        <f>AE37+AK37+AQ37</f>
        <v>31</v>
      </c>
      <c r="AT37" s="218"/>
      <c r="AU37" s="82">
        <v>98</v>
      </c>
      <c r="AV37" s="83">
        <v>98</v>
      </c>
      <c r="AW37" s="83">
        <v>96</v>
      </c>
      <c r="AX37" s="83">
        <v>99</v>
      </c>
      <c r="AY37" s="67">
        <f>SUM(AU37:AX37)</f>
        <v>391</v>
      </c>
      <c r="AZ37" s="83">
        <v>20</v>
      </c>
      <c r="BA37" s="82">
        <v>89</v>
      </c>
      <c r="BB37" s="83">
        <v>87</v>
      </c>
      <c r="BC37" s="83">
        <v>95</v>
      </c>
      <c r="BD37" s="83">
        <v>91</v>
      </c>
      <c r="BE37" s="67">
        <f>SUM(BA37:BD37)</f>
        <v>362</v>
      </c>
      <c r="BF37" s="47">
        <v>7</v>
      </c>
      <c r="BG37" s="82">
        <v>94</v>
      </c>
      <c r="BH37" s="83">
        <v>91</v>
      </c>
      <c r="BI37" s="83">
        <v>96</v>
      </c>
      <c r="BJ37" s="83">
        <v>93</v>
      </c>
      <c r="BK37" s="67">
        <f>SUM(BG37:BJ37)</f>
        <v>374</v>
      </c>
      <c r="BL37" s="47">
        <v>5</v>
      </c>
      <c r="BM37" s="150">
        <f>SUM(BK37,BE37,AY37)</f>
        <v>1127</v>
      </c>
      <c r="BN37" s="96">
        <f>AZ37+BF37+BL37</f>
        <v>32</v>
      </c>
      <c r="BO37" s="16">
        <f>W37+AR37+BM37</f>
        <v>3370</v>
      </c>
      <c r="BP37" s="18">
        <f>X37+AS37+BN37</f>
        <v>102</v>
      </c>
      <c r="BQ37" s="9"/>
      <c r="BR37" s="112"/>
      <c r="BS37" s="112"/>
      <c r="BT37" s="112"/>
    </row>
    <row r="38" spans="1:72" ht="17.25" customHeight="1">
      <c r="A38" s="3"/>
      <c r="B38" s="220" t="s">
        <v>289</v>
      </c>
      <c r="C38" s="215" t="s">
        <v>290</v>
      </c>
      <c r="D38" s="43" t="s">
        <v>37</v>
      </c>
      <c r="E38" s="4">
        <v>97</v>
      </c>
      <c r="F38" s="4">
        <v>99</v>
      </c>
      <c r="G38" s="4">
        <v>97</v>
      </c>
      <c r="H38" s="4">
        <v>98</v>
      </c>
      <c r="I38" s="122">
        <f>SUM(E38:H38)</f>
        <v>391</v>
      </c>
      <c r="J38" s="83">
        <v>13</v>
      </c>
      <c r="K38" s="83">
        <v>90</v>
      </c>
      <c r="L38" s="83">
        <v>87</v>
      </c>
      <c r="M38" s="83">
        <v>86</v>
      </c>
      <c r="N38" s="83">
        <v>87</v>
      </c>
      <c r="O38" s="67">
        <f>SUM(K38:N38)</f>
        <v>350</v>
      </c>
      <c r="P38" s="83">
        <v>3</v>
      </c>
      <c r="Q38" s="83">
        <v>95</v>
      </c>
      <c r="R38" s="83">
        <v>95</v>
      </c>
      <c r="S38" s="83">
        <v>90</v>
      </c>
      <c r="T38" s="83">
        <v>90</v>
      </c>
      <c r="U38" s="67">
        <f>SUM(Q38:T38)</f>
        <v>370</v>
      </c>
      <c r="V38" s="83">
        <v>10</v>
      </c>
      <c r="W38" s="150">
        <f>U38+O38+I38</f>
        <v>1111</v>
      </c>
      <c r="X38" s="96">
        <f>J38+P38+V38</f>
        <v>26</v>
      </c>
      <c r="Y38" s="217"/>
      <c r="Z38" s="82">
        <v>98</v>
      </c>
      <c r="AA38" s="83">
        <v>95</v>
      </c>
      <c r="AB38" s="83">
        <v>98</v>
      </c>
      <c r="AC38" s="83">
        <v>97</v>
      </c>
      <c r="AD38" s="67">
        <f>SUM(Z38:AC38)</f>
        <v>388</v>
      </c>
      <c r="AE38" s="83">
        <v>14</v>
      </c>
      <c r="AF38" s="82">
        <v>85</v>
      </c>
      <c r="AG38" s="83">
        <v>90</v>
      </c>
      <c r="AH38" s="83">
        <v>84</v>
      </c>
      <c r="AI38" s="83">
        <v>92</v>
      </c>
      <c r="AJ38" s="67">
        <f>SUM(AF38:AI38)</f>
        <v>351</v>
      </c>
      <c r="AK38" s="47">
        <v>4</v>
      </c>
      <c r="AL38" s="82">
        <v>95</v>
      </c>
      <c r="AM38" s="83">
        <v>98</v>
      </c>
      <c r="AN38" s="83">
        <v>96</v>
      </c>
      <c r="AO38" s="83">
        <v>95</v>
      </c>
      <c r="AP38" s="67">
        <f>SUM(AL38:AO38)</f>
        <v>384</v>
      </c>
      <c r="AQ38" s="47">
        <v>14</v>
      </c>
      <c r="AR38" s="150">
        <f>SUM(AP38,AJ38,AD38)</f>
        <v>1123</v>
      </c>
      <c r="AS38" s="96">
        <f>AE38+AK38+AQ38</f>
        <v>32</v>
      </c>
      <c r="AT38" s="218"/>
      <c r="AU38" s="82">
        <v>97</v>
      </c>
      <c r="AV38" s="83">
        <v>96</v>
      </c>
      <c r="AW38" s="83">
        <v>97</v>
      </c>
      <c r="AX38" s="83">
        <v>99</v>
      </c>
      <c r="AY38" s="67">
        <f>SUM(AU38:AX38)</f>
        <v>389</v>
      </c>
      <c r="AZ38" s="83">
        <v>19</v>
      </c>
      <c r="BA38" s="82">
        <v>87</v>
      </c>
      <c r="BB38" s="83">
        <v>88</v>
      </c>
      <c r="BC38" s="83">
        <v>88</v>
      </c>
      <c r="BD38" s="83">
        <v>86</v>
      </c>
      <c r="BE38" s="67">
        <f>SUM(BA38:BD38)</f>
        <v>349</v>
      </c>
      <c r="BF38" s="47">
        <v>1</v>
      </c>
      <c r="BG38" s="82">
        <v>93</v>
      </c>
      <c r="BH38" s="83">
        <v>93</v>
      </c>
      <c r="BI38" s="83">
        <v>96</v>
      </c>
      <c r="BJ38" s="83">
        <v>89</v>
      </c>
      <c r="BK38" s="67">
        <f>SUM(BG38:BJ38)</f>
        <v>371</v>
      </c>
      <c r="BL38" s="47">
        <v>9</v>
      </c>
      <c r="BM38" s="150">
        <f>SUM(BK38,BE38,AY38)</f>
        <v>1109</v>
      </c>
      <c r="BN38" s="96">
        <f>AZ38+BF38+BL38</f>
        <v>29</v>
      </c>
      <c r="BO38" s="16">
        <f>W38+AR38+BM38</f>
        <v>3343</v>
      </c>
      <c r="BP38" s="18">
        <f>X38+AS38+BN38</f>
        <v>87</v>
      </c>
      <c r="BQ38" s="9"/>
      <c r="BR38" s="112"/>
      <c r="BS38" s="112"/>
      <c r="BT38" s="112"/>
    </row>
    <row r="39" spans="1:69" ht="17.25" customHeight="1">
      <c r="A39" s="3"/>
      <c r="B39" s="119" t="s">
        <v>260</v>
      </c>
      <c r="C39" s="222" t="s">
        <v>261</v>
      </c>
      <c r="D39" s="43" t="s">
        <v>37</v>
      </c>
      <c r="E39" s="4">
        <v>97</v>
      </c>
      <c r="F39" s="4">
        <v>95</v>
      </c>
      <c r="G39" s="4">
        <v>94</v>
      </c>
      <c r="H39" s="4">
        <v>95</v>
      </c>
      <c r="I39" s="122">
        <f>SUM(E39:H39)</f>
        <v>381</v>
      </c>
      <c r="J39" s="83">
        <v>13</v>
      </c>
      <c r="K39" s="83">
        <v>86</v>
      </c>
      <c r="L39" s="83">
        <v>89</v>
      </c>
      <c r="M39" s="83">
        <v>85</v>
      </c>
      <c r="N39" s="83">
        <v>88</v>
      </c>
      <c r="O39" s="67">
        <f>SUM(K39:N39)</f>
        <v>348</v>
      </c>
      <c r="P39" s="83">
        <v>4</v>
      </c>
      <c r="Q39" s="83">
        <v>85</v>
      </c>
      <c r="R39" s="83">
        <v>83</v>
      </c>
      <c r="S39" s="83">
        <v>86</v>
      </c>
      <c r="T39" s="83">
        <v>89</v>
      </c>
      <c r="U39" s="67">
        <f>SUM(Q39:T39)</f>
        <v>343</v>
      </c>
      <c r="V39" s="83">
        <v>1</v>
      </c>
      <c r="W39" s="150">
        <f>U39+O39+I39</f>
        <v>1072</v>
      </c>
      <c r="X39" s="96">
        <f>J39+P39+V39</f>
        <v>18</v>
      </c>
      <c r="Y39" s="217"/>
      <c r="Z39" s="82">
        <v>99</v>
      </c>
      <c r="AA39" s="83">
        <v>99</v>
      </c>
      <c r="AB39" s="83">
        <v>97</v>
      </c>
      <c r="AC39" s="83">
        <v>96</v>
      </c>
      <c r="AD39" s="67">
        <f>SUM(Z39:AC39)</f>
        <v>391</v>
      </c>
      <c r="AE39" s="83">
        <v>20</v>
      </c>
      <c r="AF39" s="82">
        <v>88</v>
      </c>
      <c r="AG39" s="83">
        <v>87</v>
      </c>
      <c r="AH39" s="83">
        <v>83</v>
      </c>
      <c r="AI39" s="83">
        <v>87</v>
      </c>
      <c r="AJ39" s="67">
        <f>SUM(AF39:AI39)</f>
        <v>345</v>
      </c>
      <c r="AK39" s="47">
        <v>3</v>
      </c>
      <c r="AL39" s="82">
        <v>88</v>
      </c>
      <c r="AM39" s="83">
        <v>92</v>
      </c>
      <c r="AN39" s="83">
        <v>91</v>
      </c>
      <c r="AO39" s="83">
        <v>90</v>
      </c>
      <c r="AP39" s="67">
        <f>SUM(AL39:AO39)</f>
        <v>361</v>
      </c>
      <c r="AQ39" s="47">
        <v>5</v>
      </c>
      <c r="AR39" s="150">
        <f>SUM(AP39,AJ39,AD39)</f>
        <v>1097</v>
      </c>
      <c r="AS39" s="96">
        <f>AE39+AK39+AQ39</f>
        <v>28</v>
      </c>
      <c r="AT39" s="218"/>
      <c r="AU39" s="82">
        <v>99</v>
      </c>
      <c r="AV39" s="83">
        <v>98</v>
      </c>
      <c r="AW39" s="83">
        <v>92</v>
      </c>
      <c r="AX39" s="83">
        <v>91</v>
      </c>
      <c r="AY39" s="67">
        <f>SUM(AU39:AX39)</f>
        <v>380</v>
      </c>
      <c r="AZ39" s="83">
        <v>14</v>
      </c>
      <c r="BA39" s="82">
        <v>82</v>
      </c>
      <c r="BB39" s="83">
        <v>90</v>
      </c>
      <c r="BC39" s="83">
        <v>91</v>
      </c>
      <c r="BD39" s="83">
        <v>90</v>
      </c>
      <c r="BE39" s="67">
        <f>SUM(BA39:BD39)</f>
        <v>353</v>
      </c>
      <c r="BF39" s="47">
        <v>11</v>
      </c>
      <c r="BG39" s="82">
        <v>85</v>
      </c>
      <c r="BH39" s="83">
        <v>85</v>
      </c>
      <c r="BI39" s="83">
        <v>93</v>
      </c>
      <c r="BJ39" s="83">
        <v>85</v>
      </c>
      <c r="BK39" s="67">
        <f>SUM(BG39:BJ39)</f>
        <v>348</v>
      </c>
      <c r="BL39" s="47">
        <v>5</v>
      </c>
      <c r="BM39" s="150">
        <f>SUM(BK39,BE39,AY39)</f>
        <v>1081</v>
      </c>
      <c r="BN39" s="96">
        <f>AZ39+BF39+BL39</f>
        <v>30</v>
      </c>
      <c r="BO39" s="16">
        <f>W39+AR39+BM39</f>
        <v>3250</v>
      </c>
      <c r="BP39" s="18">
        <f>X39+AS39+BN39</f>
        <v>76</v>
      </c>
      <c r="BQ39" s="9"/>
    </row>
    <row r="40" spans="1:72" ht="17.25" customHeight="1">
      <c r="A40" s="3"/>
      <c r="B40" s="236" t="s">
        <v>196</v>
      </c>
      <c r="C40" s="237" t="s">
        <v>197</v>
      </c>
      <c r="D40" s="238" t="s">
        <v>198</v>
      </c>
      <c r="E40" s="4">
        <v>97</v>
      </c>
      <c r="F40" s="4">
        <v>99</v>
      </c>
      <c r="G40" s="4">
        <v>100</v>
      </c>
      <c r="H40" s="4">
        <v>100</v>
      </c>
      <c r="I40" s="75">
        <f>SUM(E40:H40)</f>
        <v>396</v>
      </c>
      <c r="J40" s="132">
        <v>29</v>
      </c>
      <c r="K40" s="132">
        <v>94</v>
      </c>
      <c r="L40" s="132">
        <v>92</v>
      </c>
      <c r="M40" s="132">
        <v>89</v>
      </c>
      <c r="N40" s="132">
        <v>92</v>
      </c>
      <c r="O40" s="76">
        <f>SUM(K40:N40)</f>
        <v>367</v>
      </c>
      <c r="P40" s="132">
        <v>9</v>
      </c>
      <c r="Q40" s="132">
        <v>97</v>
      </c>
      <c r="R40" s="132">
        <v>94</v>
      </c>
      <c r="S40" s="132">
        <v>96</v>
      </c>
      <c r="T40" s="132">
        <v>97</v>
      </c>
      <c r="U40" s="76">
        <f>SUM(Q40:T40)</f>
        <v>384</v>
      </c>
      <c r="V40" s="132">
        <v>14</v>
      </c>
      <c r="W40" s="239">
        <f>U40+O40+I40</f>
        <v>1147</v>
      </c>
      <c r="X40" s="108">
        <f>J40+P40+V40</f>
        <v>52</v>
      </c>
      <c r="Y40" s="240"/>
      <c r="Z40" s="110">
        <v>100</v>
      </c>
      <c r="AA40" s="132">
        <v>99</v>
      </c>
      <c r="AB40" s="132">
        <v>100</v>
      </c>
      <c r="AC40" s="132">
        <v>100</v>
      </c>
      <c r="AD40" s="76">
        <f>SUM(Z40:AC40)</f>
        <v>399</v>
      </c>
      <c r="AE40" s="132">
        <v>27</v>
      </c>
      <c r="AF40" s="110">
        <v>94</v>
      </c>
      <c r="AG40" s="132">
        <v>94</v>
      </c>
      <c r="AH40" s="132">
        <v>91</v>
      </c>
      <c r="AI40" s="132">
        <v>94</v>
      </c>
      <c r="AJ40" s="76">
        <f>SUM(AF40:AI40)</f>
        <v>373</v>
      </c>
      <c r="AK40" s="62">
        <v>8</v>
      </c>
      <c r="AL40" s="110">
        <v>96</v>
      </c>
      <c r="AM40" s="132">
        <v>97</v>
      </c>
      <c r="AN40" s="132">
        <v>95</v>
      </c>
      <c r="AO40" s="132">
        <v>94</v>
      </c>
      <c r="AP40" s="76">
        <f>SUM(AL40:AO40)</f>
        <v>382</v>
      </c>
      <c r="AQ40" s="62">
        <v>13</v>
      </c>
      <c r="AR40" s="239">
        <f>SUM(AP40,AJ40,AD40)</f>
        <v>1154</v>
      </c>
      <c r="AS40" s="108">
        <f>AE40+AK40+AQ40</f>
        <v>48</v>
      </c>
      <c r="AT40" s="241"/>
      <c r="AU40" s="110"/>
      <c r="AV40" s="132"/>
      <c r="AW40" s="132"/>
      <c r="AX40" s="132"/>
      <c r="AY40" s="76">
        <f>SUM(AU40:AX40)</f>
        <v>0</v>
      </c>
      <c r="AZ40" s="132"/>
      <c r="BA40" s="110"/>
      <c r="BB40" s="132"/>
      <c r="BC40" s="132"/>
      <c r="BD40" s="132"/>
      <c r="BE40" s="76">
        <f>SUM(BA40:BD40)</f>
        <v>0</v>
      </c>
      <c r="BF40" s="62"/>
      <c r="BG40" s="110"/>
      <c r="BH40" s="132"/>
      <c r="BI40" s="132"/>
      <c r="BJ40" s="132"/>
      <c r="BK40" s="67">
        <f>SUM(BG40:BJ40)</f>
        <v>0</v>
      </c>
      <c r="BL40" s="62"/>
      <c r="BM40" s="239">
        <f>SUM(BK40,BE40,AY40)</f>
        <v>0</v>
      </c>
      <c r="BN40" s="108">
        <f>AZ40+BF40+BL40</f>
        <v>0</v>
      </c>
      <c r="BO40" s="11">
        <f>W40+AR40+BM40</f>
        <v>2301</v>
      </c>
      <c r="BP40" s="18">
        <f>X40+AS40+BN40</f>
        <v>100</v>
      </c>
      <c r="BQ40" s="9"/>
      <c r="BR40" s="112"/>
      <c r="BS40" s="112"/>
      <c r="BT40" s="112"/>
    </row>
    <row r="41" spans="1:69" ht="17.25" customHeight="1">
      <c r="A41" s="4"/>
      <c r="B41" s="242"/>
      <c r="C41" s="83"/>
      <c r="D41" s="83"/>
      <c r="AD41" s="4" t="s">
        <v>74</v>
      </c>
      <c r="AL41" s="4"/>
      <c r="AM41" s="4"/>
      <c r="AN41" s="4"/>
      <c r="AO41" s="4"/>
      <c r="AP41" s="3"/>
      <c r="AQ41" s="4"/>
      <c r="AR41" s="4"/>
      <c r="AS41" s="4"/>
      <c r="AT41" s="4"/>
      <c r="BG41" s="4"/>
      <c r="BH41" s="4"/>
      <c r="BI41" s="4"/>
      <c r="BJ41" s="4"/>
      <c r="BK41" s="3"/>
      <c r="BL41" s="4"/>
      <c r="BM41" s="4"/>
      <c r="BN41" s="83"/>
      <c r="BO41" s="67"/>
      <c r="BP41" s="67"/>
      <c r="BQ41" s="9"/>
    </row>
    <row r="42" spans="1:69" ht="17.25" customHeight="1">
      <c r="A42" s="4"/>
      <c r="B42" s="242" t="s">
        <v>74</v>
      </c>
      <c r="C42" s="83"/>
      <c r="D42" s="83"/>
      <c r="AL42" s="4"/>
      <c r="AM42" s="4"/>
      <c r="AN42" s="4"/>
      <c r="AO42" s="4"/>
      <c r="AP42" s="3"/>
      <c r="AQ42" s="4"/>
      <c r="AR42" s="4"/>
      <c r="AS42" s="4"/>
      <c r="AT42" s="4"/>
      <c r="BG42" s="4"/>
      <c r="BH42" s="4"/>
      <c r="BI42" s="4"/>
      <c r="BJ42" s="4"/>
      <c r="BK42" s="3"/>
      <c r="BL42" s="4"/>
      <c r="BM42" s="4"/>
      <c r="BN42" s="83"/>
      <c r="BO42" s="67"/>
      <c r="BP42" s="67"/>
      <c r="BQ42" s="9"/>
    </row>
    <row r="43" spans="1:69" ht="17.25" customHeight="1">
      <c r="A43" s="4"/>
      <c r="B43" s="242"/>
      <c r="C43" s="83"/>
      <c r="D43" s="83"/>
      <c r="AL43" s="4"/>
      <c r="AM43" s="4"/>
      <c r="AN43" s="4"/>
      <c r="AO43" s="4"/>
      <c r="AP43" s="3"/>
      <c r="AQ43" s="4"/>
      <c r="AR43" s="4"/>
      <c r="AS43" s="4"/>
      <c r="AT43" s="4"/>
      <c r="BG43" s="4"/>
      <c r="BH43" s="4"/>
      <c r="BI43" s="4"/>
      <c r="BJ43" s="4"/>
      <c r="BK43" s="3"/>
      <c r="BL43" s="4"/>
      <c r="BM43" s="4"/>
      <c r="BN43" s="83"/>
      <c r="BO43" s="67"/>
      <c r="BP43" s="67"/>
      <c r="BQ43" s="9"/>
    </row>
    <row r="44" spans="1:69" ht="17.25" customHeight="1">
      <c r="A44" s="4"/>
      <c r="B44" s="242"/>
      <c r="C44" s="83"/>
      <c r="D44" s="83"/>
      <c r="AL44" s="4"/>
      <c r="AM44" s="4"/>
      <c r="AN44" s="4"/>
      <c r="AO44" s="4"/>
      <c r="AP44" s="3"/>
      <c r="AQ44" s="4"/>
      <c r="AR44" s="4"/>
      <c r="AS44" s="4"/>
      <c r="AT44" s="4"/>
      <c r="BG44" s="4"/>
      <c r="BH44" s="4"/>
      <c r="BI44" s="4"/>
      <c r="BJ44" s="4"/>
      <c r="BK44" s="3"/>
      <c r="BL44" s="4"/>
      <c r="BM44" s="4"/>
      <c r="BN44" s="83"/>
      <c r="BO44" s="67"/>
      <c r="BP44" s="67"/>
      <c r="BQ44" s="9"/>
    </row>
    <row r="45" spans="1:69" ht="17.25" customHeight="1">
      <c r="A45" s="4"/>
      <c r="B45" s="1"/>
      <c r="C45" s="4"/>
      <c r="D45" s="4"/>
      <c r="AL45" s="4"/>
      <c r="AM45" s="4"/>
      <c r="AN45" s="4"/>
      <c r="AO45" s="4"/>
      <c r="AP45" s="3"/>
      <c r="AQ45" s="4"/>
      <c r="AR45" s="4"/>
      <c r="AS45" s="4"/>
      <c r="AT45" s="4"/>
      <c r="BG45" s="4"/>
      <c r="BH45" s="4"/>
      <c r="BI45" s="4"/>
      <c r="BJ45" s="4"/>
      <c r="BK45" s="3"/>
      <c r="BL45" s="4"/>
      <c r="BM45" s="4"/>
      <c r="BN45" s="83"/>
      <c r="BO45" s="67"/>
      <c r="BP45" s="67"/>
      <c r="BQ45" s="9"/>
    </row>
    <row r="46" spans="1:69" ht="17.25" customHeight="1">
      <c r="A46" s="4"/>
      <c r="B46" s="1"/>
      <c r="C46" s="4"/>
      <c r="D46" s="4"/>
      <c r="AL46" s="4"/>
      <c r="AM46" s="4"/>
      <c r="AN46" s="4"/>
      <c r="AO46" s="4"/>
      <c r="AP46" s="3"/>
      <c r="AQ46" s="4"/>
      <c r="AR46" s="4"/>
      <c r="AS46" s="4"/>
      <c r="AT46" s="4"/>
      <c r="BG46" s="4"/>
      <c r="BH46" s="4"/>
      <c r="BI46" s="4"/>
      <c r="BJ46" s="4"/>
      <c r="BK46" s="3"/>
      <c r="BL46" s="4"/>
      <c r="BM46" s="4"/>
      <c r="BN46" s="83"/>
      <c r="BO46" s="67"/>
      <c r="BP46" s="67"/>
      <c r="BQ46" s="9"/>
    </row>
    <row r="47" spans="1:69" ht="17.25" customHeight="1">
      <c r="A47" s="4"/>
      <c r="B47" s="1"/>
      <c r="C47" s="4"/>
      <c r="D47" s="4"/>
      <c r="AL47" s="4"/>
      <c r="AM47" s="4"/>
      <c r="AN47" s="4"/>
      <c r="AO47" s="4"/>
      <c r="AP47" s="3"/>
      <c r="AQ47" s="4"/>
      <c r="AR47" s="4"/>
      <c r="AS47" s="4"/>
      <c r="AT47" s="4"/>
      <c r="BG47" s="4"/>
      <c r="BH47" s="4"/>
      <c r="BI47" s="4"/>
      <c r="BJ47" s="4"/>
      <c r="BK47" s="3"/>
      <c r="BL47" s="4"/>
      <c r="BM47" s="4"/>
      <c r="BN47" s="83"/>
      <c r="BO47" s="67"/>
      <c r="BP47" s="67"/>
      <c r="BQ47" s="9"/>
    </row>
    <row r="48" spans="1:69" ht="17.25" customHeight="1">
      <c r="A48" s="4"/>
      <c r="B48" s="1"/>
      <c r="C48" s="4"/>
      <c r="D48" s="4"/>
      <c r="AL48" s="4"/>
      <c r="AM48" s="4"/>
      <c r="AN48" s="4"/>
      <c r="AO48" s="4"/>
      <c r="AP48" s="3"/>
      <c r="AQ48" s="4"/>
      <c r="AR48" s="4"/>
      <c r="AS48" s="4"/>
      <c r="AT48" s="4"/>
      <c r="BG48" s="4"/>
      <c r="BH48" s="4"/>
      <c r="BI48" s="4"/>
      <c r="BJ48" s="4"/>
      <c r="BK48" s="3"/>
      <c r="BL48" s="4"/>
      <c r="BM48" s="4"/>
      <c r="BN48" s="83"/>
      <c r="BO48" s="67"/>
      <c r="BP48" s="67"/>
      <c r="BQ48" s="9"/>
    </row>
    <row r="49" spans="1:69" ht="17.25" customHeight="1">
      <c r="A49" s="4"/>
      <c r="B49" s="1"/>
      <c r="C49" s="4"/>
      <c r="D49" s="4"/>
      <c r="AL49" s="4"/>
      <c r="AM49" s="4"/>
      <c r="AN49" s="4"/>
      <c r="AO49" s="4"/>
      <c r="AP49" s="3"/>
      <c r="AQ49" s="4"/>
      <c r="AR49" s="4"/>
      <c r="AS49" s="4"/>
      <c r="AT49" s="4"/>
      <c r="BG49" s="4"/>
      <c r="BH49" s="4"/>
      <c r="BI49" s="4"/>
      <c r="BJ49" s="4"/>
      <c r="BK49" s="3"/>
      <c r="BL49" s="4"/>
      <c r="BM49" s="4"/>
      <c r="BN49" s="83"/>
      <c r="BO49" s="67"/>
      <c r="BP49" s="67"/>
      <c r="BQ49" s="9"/>
    </row>
    <row r="50" spans="1:69" ht="17.25" customHeight="1">
      <c r="A50" s="4"/>
      <c r="B50" s="1"/>
      <c r="C50" s="4"/>
      <c r="D50" s="4"/>
      <c r="AL50" s="4"/>
      <c r="AM50" s="4"/>
      <c r="AN50" s="4"/>
      <c r="AO50" s="4"/>
      <c r="AP50" s="3"/>
      <c r="AQ50" s="4"/>
      <c r="AR50" s="4"/>
      <c r="AS50" s="4"/>
      <c r="AT50" s="4"/>
      <c r="BG50" s="4"/>
      <c r="BH50" s="4"/>
      <c r="BI50" s="4"/>
      <c r="BJ50" s="4"/>
      <c r="BK50" s="3"/>
      <c r="BL50" s="4"/>
      <c r="BM50" s="4"/>
      <c r="BN50" s="83"/>
      <c r="BO50" s="67"/>
      <c r="BP50" s="67"/>
      <c r="BQ50" s="9"/>
    </row>
    <row r="51" spans="1:69" ht="17.25" customHeight="1">
      <c r="A51" s="4"/>
      <c r="B51" s="1"/>
      <c r="C51" s="4"/>
      <c r="D51" s="4"/>
      <c r="AL51" s="4"/>
      <c r="AM51" s="4"/>
      <c r="AN51" s="4"/>
      <c r="AO51" s="4"/>
      <c r="AP51" s="3"/>
      <c r="AQ51" s="4"/>
      <c r="AR51" s="4"/>
      <c r="AS51" s="4"/>
      <c r="AT51" s="4"/>
      <c r="BG51" s="4"/>
      <c r="BH51" s="4"/>
      <c r="BI51" s="4"/>
      <c r="BJ51" s="4"/>
      <c r="BK51" s="3"/>
      <c r="BL51" s="4"/>
      <c r="BM51" s="4"/>
      <c r="BN51" s="83"/>
      <c r="BO51" s="67"/>
      <c r="BP51" s="67"/>
      <c r="BQ51" s="9"/>
    </row>
    <row r="52" spans="1:69" ht="17.25" customHeight="1">
      <c r="A52" s="4"/>
      <c r="B52" s="1"/>
      <c r="C52" s="4"/>
      <c r="D52" s="4"/>
      <c r="AL52" s="4"/>
      <c r="AM52" s="4"/>
      <c r="AN52" s="4"/>
      <c r="AO52" s="4"/>
      <c r="AP52" s="3"/>
      <c r="AQ52" s="4"/>
      <c r="AR52" s="4"/>
      <c r="AS52" s="4"/>
      <c r="AT52" s="4"/>
      <c r="BG52" s="4"/>
      <c r="BH52" s="4"/>
      <c r="BI52" s="4"/>
      <c r="BJ52" s="4"/>
      <c r="BK52" s="3"/>
      <c r="BL52" s="4"/>
      <c r="BM52" s="4"/>
      <c r="BN52" s="83"/>
      <c r="BO52" s="67"/>
      <c r="BP52" s="67"/>
      <c r="BQ52" s="9"/>
    </row>
    <row r="53" spans="1:69" ht="17.25" customHeight="1">
      <c r="A53" s="4"/>
      <c r="B53" s="1"/>
      <c r="C53" s="4"/>
      <c r="D53" s="4"/>
      <c r="AL53" s="4"/>
      <c r="AM53" s="4"/>
      <c r="AN53" s="4"/>
      <c r="AO53" s="4"/>
      <c r="AP53" s="3"/>
      <c r="AQ53" s="4"/>
      <c r="AR53" s="4"/>
      <c r="AS53" s="4"/>
      <c r="AT53" s="4"/>
      <c r="BG53" s="4"/>
      <c r="BH53" s="4"/>
      <c r="BI53" s="4"/>
      <c r="BJ53" s="4"/>
      <c r="BK53" s="3"/>
      <c r="BL53" s="4"/>
      <c r="BM53" s="4"/>
      <c r="BN53" s="83"/>
      <c r="BO53" s="67"/>
      <c r="BP53" s="67"/>
      <c r="BQ53" s="9"/>
    </row>
    <row r="54" spans="1:69" ht="17.25" customHeight="1">
      <c r="A54" s="4"/>
      <c r="B54" s="1"/>
      <c r="C54" s="4"/>
      <c r="D54" s="4"/>
      <c r="AL54" s="4"/>
      <c r="AM54" s="4"/>
      <c r="AN54" s="4"/>
      <c r="AO54" s="4"/>
      <c r="AP54" s="3"/>
      <c r="AQ54" s="4"/>
      <c r="AR54" s="4"/>
      <c r="AS54" s="4"/>
      <c r="AT54" s="4"/>
      <c r="BG54" s="4"/>
      <c r="BH54" s="4"/>
      <c r="BI54" s="4"/>
      <c r="BJ54" s="4"/>
      <c r="BK54" s="3"/>
      <c r="BL54" s="4"/>
      <c r="BM54" s="4"/>
      <c r="BN54" s="83"/>
      <c r="BO54" s="67"/>
      <c r="BP54" s="67"/>
      <c r="BQ54" s="9"/>
    </row>
    <row r="55" spans="1:69" ht="17.25" customHeight="1">
      <c r="A55" s="4"/>
      <c r="B55" s="1"/>
      <c r="C55" s="4"/>
      <c r="D55" s="4"/>
      <c r="AL55" s="4"/>
      <c r="AM55" s="4"/>
      <c r="AN55" s="4"/>
      <c r="AO55" s="4"/>
      <c r="AP55" s="3"/>
      <c r="AQ55" s="4"/>
      <c r="AR55" s="4"/>
      <c r="AS55" s="4"/>
      <c r="AT55" s="4"/>
      <c r="BG55" s="4"/>
      <c r="BH55" s="4"/>
      <c r="BI55" s="4"/>
      <c r="BJ55" s="4"/>
      <c r="BK55" s="3"/>
      <c r="BL55" s="4"/>
      <c r="BM55" s="4"/>
      <c r="BN55" s="83"/>
      <c r="BO55" s="67"/>
      <c r="BP55" s="67"/>
      <c r="BQ55" s="9"/>
    </row>
    <row r="56" spans="1:69" ht="17.25" customHeight="1">
      <c r="A56" s="4"/>
      <c r="B56" s="1"/>
      <c r="C56" s="4"/>
      <c r="D56" s="4"/>
      <c r="AL56" s="4"/>
      <c r="AM56" s="4"/>
      <c r="AN56" s="4"/>
      <c r="AO56" s="4"/>
      <c r="AP56" s="3"/>
      <c r="AQ56" s="4"/>
      <c r="AR56" s="4"/>
      <c r="AS56" s="4"/>
      <c r="AT56" s="4"/>
      <c r="BG56" s="4"/>
      <c r="BH56" s="4"/>
      <c r="BI56" s="4"/>
      <c r="BJ56" s="4"/>
      <c r="BK56" s="3"/>
      <c r="BL56" s="4"/>
      <c r="BM56" s="4"/>
      <c r="BN56" s="83"/>
      <c r="BO56" s="67"/>
      <c r="BP56" s="67"/>
      <c r="BQ56" s="9"/>
    </row>
    <row r="57" spans="1:69" ht="17.25" customHeight="1">
      <c r="A57" s="4"/>
      <c r="B57" s="1"/>
      <c r="C57" s="4"/>
      <c r="D57" s="4"/>
      <c r="AL57" s="4"/>
      <c r="AM57" s="4"/>
      <c r="AN57" s="4"/>
      <c r="AO57" s="4"/>
      <c r="AP57" s="3"/>
      <c r="AQ57" s="4"/>
      <c r="AR57" s="4"/>
      <c r="AS57" s="4"/>
      <c r="AT57" s="4"/>
      <c r="BG57" s="4"/>
      <c r="BH57" s="4"/>
      <c r="BI57" s="4"/>
      <c r="BJ57" s="4"/>
      <c r="BK57" s="3"/>
      <c r="BL57" s="4"/>
      <c r="BM57" s="4"/>
      <c r="BN57" s="83"/>
      <c r="BO57" s="67"/>
      <c r="BP57" s="67"/>
      <c r="BQ57" s="9"/>
    </row>
    <row r="58" spans="1:69" ht="17.25" customHeight="1">
      <c r="A58" s="4"/>
      <c r="B58" s="1"/>
      <c r="C58" s="4"/>
      <c r="D58" s="4"/>
      <c r="AL58" s="4"/>
      <c r="AM58" s="4"/>
      <c r="AN58" s="4"/>
      <c r="AO58" s="4"/>
      <c r="AP58" s="3"/>
      <c r="AQ58" s="4"/>
      <c r="AR58" s="4"/>
      <c r="AS58" s="4"/>
      <c r="AT58" s="4"/>
      <c r="BG58" s="4"/>
      <c r="BH58" s="4"/>
      <c r="BI58" s="4"/>
      <c r="BJ58" s="4"/>
      <c r="BK58" s="3"/>
      <c r="BL58" s="4"/>
      <c r="BM58" s="4"/>
      <c r="BN58" s="83"/>
      <c r="BO58" s="67"/>
      <c r="BP58" s="67"/>
      <c r="BQ58" s="9"/>
    </row>
    <row r="59" spans="1:69" ht="17.25" customHeight="1">
      <c r="A59" s="4"/>
      <c r="B59" s="1"/>
      <c r="C59" s="4"/>
      <c r="D59" s="4"/>
      <c r="AL59" s="4"/>
      <c r="AM59" s="4"/>
      <c r="AN59" s="4"/>
      <c r="AO59" s="4"/>
      <c r="AP59" s="3"/>
      <c r="AQ59" s="4"/>
      <c r="AR59" s="4"/>
      <c r="AS59" s="4"/>
      <c r="AT59" s="4"/>
      <c r="BG59" s="4"/>
      <c r="BH59" s="4"/>
      <c r="BI59" s="4"/>
      <c r="BJ59" s="4"/>
      <c r="BK59" s="3"/>
      <c r="BL59" s="4"/>
      <c r="BM59" s="4"/>
      <c r="BN59" s="83"/>
      <c r="BO59" s="67"/>
      <c r="BP59" s="67"/>
      <c r="BQ59" s="9"/>
    </row>
    <row r="60" spans="1:69" ht="17.25" customHeight="1">
      <c r="A60" s="4"/>
      <c r="B60" s="1"/>
      <c r="C60" s="4"/>
      <c r="D60" s="4"/>
      <c r="AL60" s="4"/>
      <c r="AM60" s="4"/>
      <c r="AN60" s="4"/>
      <c r="AO60" s="4"/>
      <c r="AP60" s="3"/>
      <c r="AQ60" s="4"/>
      <c r="AR60" s="4"/>
      <c r="AS60" s="4"/>
      <c r="AT60" s="4"/>
      <c r="BG60" s="4"/>
      <c r="BH60" s="4"/>
      <c r="BI60" s="4"/>
      <c r="BJ60" s="4"/>
      <c r="BK60" s="3"/>
      <c r="BL60" s="4"/>
      <c r="BM60" s="4"/>
      <c r="BN60" s="83"/>
      <c r="BO60" s="67"/>
      <c r="BP60" s="67"/>
      <c r="BQ60" s="9"/>
    </row>
    <row r="61" spans="1:69" ht="17.25" customHeight="1">
      <c r="A61" s="4"/>
      <c r="B61" s="1"/>
      <c r="C61" s="4"/>
      <c r="D61" s="4"/>
      <c r="AL61" s="4"/>
      <c r="AM61" s="4"/>
      <c r="AN61" s="4"/>
      <c r="AO61" s="4"/>
      <c r="AP61" s="3"/>
      <c r="AQ61" s="4"/>
      <c r="AR61" s="4"/>
      <c r="AS61" s="4"/>
      <c r="AT61" s="4"/>
      <c r="BG61" s="4"/>
      <c r="BH61" s="4"/>
      <c r="BI61" s="4"/>
      <c r="BJ61" s="4"/>
      <c r="BK61" s="3"/>
      <c r="BL61" s="4"/>
      <c r="BM61" s="4"/>
      <c r="BN61" s="83"/>
      <c r="BO61" s="67"/>
      <c r="BP61" s="67"/>
      <c r="BQ61" s="9"/>
    </row>
    <row r="62" spans="1:69" ht="17.25" customHeight="1">
      <c r="A62" s="4"/>
      <c r="B62" s="1"/>
      <c r="C62" s="4"/>
      <c r="D62" s="4"/>
      <c r="AL62" s="4"/>
      <c r="AM62" s="4"/>
      <c r="AN62" s="4"/>
      <c r="AO62" s="4"/>
      <c r="AP62" s="3"/>
      <c r="AQ62" s="4"/>
      <c r="AR62" s="4"/>
      <c r="AS62" s="4"/>
      <c r="AT62" s="4"/>
      <c r="BG62" s="4"/>
      <c r="BH62" s="4"/>
      <c r="BI62" s="4"/>
      <c r="BJ62" s="4"/>
      <c r="BK62" s="3"/>
      <c r="BL62" s="4"/>
      <c r="BM62" s="4"/>
      <c r="BN62" s="83"/>
      <c r="BO62" s="67"/>
      <c r="BP62" s="67"/>
      <c r="BQ62" s="9"/>
    </row>
    <row r="63" spans="1:69" ht="17.25" customHeight="1">
      <c r="A63" s="4"/>
      <c r="B63" s="1"/>
      <c r="C63" s="4"/>
      <c r="D63" s="4"/>
      <c r="AL63" s="4"/>
      <c r="AM63" s="4"/>
      <c r="AN63" s="4"/>
      <c r="AO63" s="4"/>
      <c r="AP63" s="3"/>
      <c r="AQ63" s="4"/>
      <c r="AR63" s="4"/>
      <c r="AS63" s="4"/>
      <c r="AT63" s="4"/>
      <c r="BG63" s="4"/>
      <c r="BH63" s="4"/>
      <c r="BI63" s="4"/>
      <c r="BJ63" s="4"/>
      <c r="BK63" s="3"/>
      <c r="BL63" s="4"/>
      <c r="BM63" s="4"/>
      <c r="BN63" s="83"/>
      <c r="BO63" s="67"/>
      <c r="BP63" s="67"/>
      <c r="BQ63" s="9"/>
    </row>
    <row r="64" spans="1:69" ht="17.25" customHeight="1">
      <c r="A64" s="4"/>
      <c r="B64" s="1"/>
      <c r="C64" s="4"/>
      <c r="D64" s="4"/>
      <c r="AL64" s="4"/>
      <c r="AM64" s="4"/>
      <c r="AN64" s="4"/>
      <c r="AO64" s="4"/>
      <c r="AP64" s="3"/>
      <c r="AQ64" s="4"/>
      <c r="AR64" s="4"/>
      <c r="AS64" s="4"/>
      <c r="AT64" s="4"/>
      <c r="BG64" s="4"/>
      <c r="BH64" s="4"/>
      <c r="BI64" s="4"/>
      <c r="BJ64" s="4"/>
      <c r="BK64" s="3"/>
      <c r="BL64" s="4"/>
      <c r="BM64" s="4"/>
      <c r="BN64" s="83"/>
      <c r="BO64" s="67"/>
      <c r="BP64" s="67"/>
      <c r="BQ64" s="9"/>
    </row>
    <row r="65" spans="1:69" ht="17.25" customHeight="1">
      <c r="A65" s="4"/>
      <c r="B65" s="1"/>
      <c r="C65" s="4"/>
      <c r="D65" s="4"/>
      <c r="AL65" s="4"/>
      <c r="AM65" s="4"/>
      <c r="AN65" s="4"/>
      <c r="AO65" s="4"/>
      <c r="AP65" s="3"/>
      <c r="AQ65" s="4"/>
      <c r="AR65" s="4"/>
      <c r="AS65" s="4"/>
      <c r="AT65" s="4"/>
      <c r="BG65" s="4"/>
      <c r="BH65" s="4"/>
      <c r="BI65" s="4"/>
      <c r="BJ65" s="4"/>
      <c r="BK65" s="3"/>
      <c r="BL65" s="4"/>
      <c r="BM65" s="4"/>
      <c r="BN65" s="83"/>
      <c r="BO65" s="67"/>
      <c r="BP65" s="67"/>
      <c r="BQ65" s="9"/>
    </row>
    <row r="66" spans="1:69" ht="17.25" customHeight="1">
      <c r="A66" s="4"/>
      <c r="B66" s="1"/>
      <c r="C66" s="4"/>
      <c r="D66" s="4"/>
      <c r="AL66" s="4"/>
      <c r="AM66" s="4"/>
      <c r="AN66" s="4"/>
      <c r="AO66" s="4"/>
      <c r="AP66" s="3"/>
      <c r="AQ66" s="4"/>
      <c r="AR66" s="4"/>
      <c r="AS66" s="4"/>
      <c r="AT66" s="4"/>
      <c r="BG66" s="4"/>
      <c r="BH66" s="4"/>
      <c r="BI66" s="4"/>
      <c r="BJ66" s="4"/>
      <c r="BK66" s="3"/>
      <c r="BL66" s="4"/>
      <c r="BM66" s="4"/>
      <c r="BN66" s="83"/>
      <c r="BO66" s="67"/>
      <c r="BP66" s="67"/>
      <c r="BQ66" s="9"/>
    </row>
    <row r="67" spans="1:69" ht="17.25" customHeight="1">
      <c r="A67" s="4"/>
      <c r="B67" s="1"/>
      <c r="C67" s="4"/>
      <c r="D67" s="4"/>
      <c r="AL67" s="4"/>
      <c r="AM67" s="4"/>
      <c r="AN67" s="4"/>
      <c r="AO67" s="4"/>
      <c r="AP67" s="3"/>
      <c r="AQ67" s="4"/>
      <c r="AR67" s="4"/>
      <c r="AS67" s="4"/>
      <c r="AT67" s="4"/>
      <c r="BG67" s="4"/>
      <c r="BH67" s="4"/>
      <c r="BI67" s="4"/>
      <c r="BJ67" s="4"/>
      <c r="BK67" s="3"/>
      <c r="BL67" s="4"/>
      <c r="BM67" s="4"/>
      <c r="BN67" s="83"/>
      <c r="BO67" s="67"/>
      <c r="BP67" s="67"/>
      <c r="BQ67" s="9"/>
    </row>
    <row r="68" spans="1:69" ht="17.25" customHeight="1">
      <c r="A68" s="4"/>
      <c r="B68" s="1"/>
      <c r="C68" s="4"/>
      <c r="D68" s="4"/>
      <c r="AL68" s="4"/>
      <c r="AM68" s="4"/>
      <c r="AN68" s="4"/>
      <c r="AO68" s="4"/>
      <c r="AP68" s="3"/>
      <c r="AQ68" s="4"/>
      <c r="AR68" s="4"/>
      <c r="AS68" s="4"/>
      <c r="AT68" s="4"/>
      <c r="BG68" s="4"/>
      <c r="BH68" s="4"/>
      <c r="BI68" s="4"/>
      <c r="BJ68" s="4"/>
      <c r="BK68" s="3"/>
      <c r="BL68" s="4"/>
      <c r="BM68" s="4"/>
      <c r="BN68" s="83"/>
      <c r="BO68" s="67"/>
      <c r="BP68" s="67"/>
      <c r="BQ68" s="9"/>
    </row>
    <row r="69" spans="1:69" ht="17.25" customHeight="1">
      <c r="A69" s="4"/>
      <c r="B69" s="1"/>
      <c r="C69" s="4"/>
      <c r="D69" s="4"/>
      <c r="AL69" s="4"/>
      <c r="AM69" s="4"/>
      <c r="AN69" s="4"/>
      <c r="AO69" s="4"/>
      <c r="AP69" s="3"/>
      <c r="AQ69" s="4"/>
      <c r="AR69" s="4"/>
      <c r="AS69" s="4"/>
      <c r="AT69" s="4"/>
      <c r="BG69" s="4"/>
      <c r="BH69" s="4"/>
      <c r="BI69" s="4"/>
      <c r="BJ69" s="4"/>
      <c r="BK69" s="3"/>
      <c r="BL69" s="4"/>
      <c r="BM69" s="4"/>
      <c r="BN69" s="83"/>
      <c r="BO69" s="67"/>
      <c r="BP69" s="67"/>
      <c r="BQ69" s="9"/>
    </row>
    <row r="70" spans="1:69" ht="17.25" customHeight="1">
      <c r="A70" s="4"/>
      <c r="B70" s="1"/>
      <c r="C70" s="4"/>
      <c r="D70" s="4"/>
      <c r="AL70" s="4"/>
      <c r="AM70" s="4"/>
      <c r="AN70" s="4"/>
      <c r="AO70" s="4"/>
      <c r="AP70" s="3"/>
      <c r="AQ70" s="4"/>
      <c r="AR70" s="4"/>
      <c r="AS70" s="4"/>
      <c r="AT70" s="4"/>
      <c r="BG70" s="4"/>
      <c r="BH70" s="4"/>
      <c r="BI70" s="4"/>
      <c r="BJ70" s="4"/>
      <c r="BK70" s="3"/>
      <c r="BL70" s="4"/>
      <c r="BM70" s="4"/>
      <c r="BN70" s="83"/>
      <c r="BO70" s="67"/>
      <c r="BP70" s="67"/>
      <c r="BQ70" s="9"/>
    </row>
    <row r="71" spans="1:69" ht="17.25" customHeight="1">
      <c r="A71" s="4"/>
      <c r="B71" s="1"/>
      <c r="C71" s="4"/>
      <c r="D71" s="4"/>
      <c r="AL71" s="4"/>
      <c r="AM71" s="4"/>
      <c r="AN71" s="4"/>
      <c r="AO71" s="4"/>
      <c r="AP71" s="3"/>
      <c r="AQ71" s="4"/>
      <c r="AR71" s="4"/>
      <c r="AS71" s="4"/>
      <c r="AT71" s="4"/>
      <c r="BG71" s="4"/>
      <c r="BH71" s="4"/>
      <c r="BI71" s="4"/>
      <c r="BJ71" s="4"/>
      <c r="BK71" s="3"/>
      <c r="BL71" s="4"/>
      <c r="BM71" s="4"/>
      <c r="BN71" s="83"/>
      <c r="BO71" s="67"/>
      <c r="BP71" s="67"/>
      <c r="BQ71" s="9"/>
    </row>
    <row r="72" spans="1:69" ht="17.25" customHeight="1">
      <c r="A72" s="4"/>
      <c r="B72" s="1"/>
      <c r="C72" s="4"/>
      <c r="D72" s="4"/>
      <c r="AL72" s="4"/>
      <c r="AM72" s="4"/>
      <c r="AN72" s="4"/>
      <c r="AO72" s="4"/>
      <c r="AP72" s="3"/>
      <c r="AQ72" s="4"/>
      <c r="AR72" s="4"/>
      <c r="AS72" s="4"/>
      <c r="AT72" s="4"/>
      <c r="BG72" s="4"/>
      <c r="BH72" s="4"/>
      <c r="BI72" s="4"/>
      <c r="BJ72" s="4"/>
      <c r="BK72" s="3"/>
      <c r="BL72" s="4"/>
      <c r="BM72" s="4"/>
      <c r="BN72" s="83"/>
      <c r="BO72" s="67"/>
      <c r="BP72" s="67"/>
      <c r="BQ72" s="9"/>
    </row>
    <row r="73" spans="1:69" ht="17.25" customHeight="1">
      <c r="A73" s="4"/>
      <c r="B73" s="1"/>
      <c r="C73" s="4"/>
      <c r="D73" s="4"/>
      <c r="AL73" s="4"/>
      <c r="AM73" s="4"/>
      <c r="AN73" s="4"/>
      <c r="AO73" s="4"/>
      <c r="AP73" s="3"/>
      <c r="AQ73" s="4"/>
      <c r="AR73" s="4"/>
      <c r="AS73" s="4"/>
      <c r="AT73" s="4"/>
      <c r="BG73" s="4"/>
      <c r="BH73" s="4"/>
      <c r="BI73" s="4"/>
      <c r="BJ73" s="4"/>
      <c r="BK73" s="3"/>
      <c r="BL73" s="4"/>
      <c r="BM73" s="4"/>
      <c r="BN73" s="83"/>
      <c r="BO73" s="67"/>
      <c r="BP73" s="67"/>
      <c r="BQ73" s="9"/>
    </row>
    <row r="74" spans="1:69" ht="17.25" customHeight="1">
      <c r="A74" s="4"/>
      <c r="B74" s="1"/>
      <c r="C74" s="4"/>
      <c r="D74" s="4"/>
      <c r="AL74" s="4"/>
      <c r="AM74" s="4"/>
      <c r="AN74" s="4"/>
      <c r="AO74" s="4"/>
      <c r="AP74" s="3"/>
      <c r="AQ74" s="4"/>
      <c r="AR74" s="4"/>
      <c r="AS74" s="4"/>
      <c r="AT74" s="4"/>
      <c r="BG74" s="4"/>
      <c r="BH74" s="4"/>
      <c r="BI74" s="4"/>
      <c r="BJ74" s="4"/>
      <c r="BK74" s="3"/>
      <c r="BL74" s="4"/>
      <c r="BM74" s="4"/>
      <c r="BN74" s="83"/>
      <c r="BO74" s="67"/>
      <c r="BP74" s="67"/>
      <c r="BQ74" s="9"/>
    </row>
    <row r="75" spans="1:69" ht="17.25" customHeight="1">
      <c r="A75" s="4"/>
      <c r="B75" s="1"/>
      <c r="C75" s="4"/>
      <c r="D75" s="4"/>
      <c r="AL75" s="4"/>
      <c r="AM75" s="4"/>
      <c r="AN75" s="4"/>
      <c r="AO75" s="4"/>
      <c r="AP75" s="3"/>
      <c r="AQ75" s="4"/>
      <c r="AR75" s="4"/>
      <c r="AS75" s="4"/>
      <c r="AT75" s="4"/>
      <c r="BG75" s="4"/>
      <c r="BH75" s="4"/>
      <c r="BI75" s="4"/>
      <c r="BJ75" s="4"/>
      <c r="BK75" s="3"/>
      <c r="BL75" s="4"/>
      <c r="BM75" s="4"/>
      <c r="BN75" s="83"/>
      <c r="BO75" s="67"/>
      <c r="BP75" s="67"/>
      <c r="BQ75" s="9"/>
    </row>
    <row r="76" spans="1:69" ht="17.25" customHeight="1">
      <c r="A76" s="4"/>
      <c r="B76" s="1"/>
      <c r="C76" s="4"/>
      <c r="D76" s="4"/>
      <c r="AL76" s="4"/>
      <c r="AM76" s="4"/>
      <c r="AN76" s="4"/>
      <c r="AO76" s="4"/>
      <c r="AP76" s="3"/>
      <c r="AQ76" s="4"/>
      <c r="AR76" s="4"/>
      <c r="AS76" s="4"/>
      <c r="AT76" s="4"/>
      <c r="BG76" s="4"/>
      <c r="BH76" s="4"/>
      <c r="BI76" s="4"/>
      <c r="BJ76" s="4"/>
      <c r="BK76" s="3"/>
      <c r="BL76" s="4"/>
      <c r="BM76" s="4"/>
      <c r="BN76" s="83"/>
      <c r="BO76" s="67"/>
      <c r="BP76" s="67"/>
      <c r="BQ76" s="9"/>
    </row>
    <row r="77" spans="1:69" ht="17.25" customHeight="1">
      <c r="A77" s="4"/>
      <c r="B77" s="1"/>
      <c r="C77" s="4"/>
      <c r="D77" s="4"/>
      <c r="AL77" s="4"/>
      <c r="AM77" s="4"/>
      <c r="AN77" s="4"/>
      <c r="AO77" s="4"/>
      <c r="AP77" s="3"/>
      <c r="AQ77" s="4"/>
      <c r="AR77" s="4"/>
      <c r="AS77" s="4"/>
      <c r="AT77" s="4"/>
      <c r="BG77" s="4"/>
      <c r="BH77" s="4"/>
      <c r="BI77" s="4"/>
      <c r="BJ77" s="4"/>
      <c r="BK77" s="3"/>
      <c r="BL77" s="4"/>
      <c r="BM77" s="4"/>
      <c r="BN77" s="83"/>
      <c r="BO77" s="67"/>
      <c r="BP77" s="67"/>
      <c r="BQ77" s="9"/>
    </row>
    <row r="78" spans="1:69" ht="17.25" customHeight="1">
      <c r="A78" s="4"/>
      <c r="B78" s="1"/>
      <c r="C78" s="4"/>
      <c r="D78" s="4"/>
      <c r="AL78" s="4"/>
      <c r="AM78" s="4"/>
      <c r="AN78" s="4"/>
      <c r="AO78" s="4"/>
      <c r="AP78" s="3"/>
      <c r="AQ78" s="4"/>
      <c r="AR78" s="4"/>
      <c r="AS78" s="4"/>
      <c r="AT78" s="4"/>
      <c r="BG78" s="4"/>
      <c r="BH78" s="4"/>
      <c r="BI78" s="4"/>
      <c r="BJ78" s="4"/>
      <c r="BK78" s="3"/>
      <c r="BL78" s="4"/>
      <c r="BM78" s="4"/>
      <c r="BN78" s="83"/>
      <c r="BO78" s="67"/>
      <c r="BP78" s="67"/>
      <c r="BQ78" s="9"/>
    </row>
    <row r="79" spans="1:69" ht="17.25" customHeight="1">
      <c r="A79" s="4"/>
      <c r="B79" s="1"/>
      <c r="C79" s="4"/>
      <c r="D79" s="4"/>
      <c r="AL79" s="4"/>
      <c r="AM79" s="4"/>
      <c r="AN79" s="4"/>
      <c r="AO79" s="4"/>
      <c r="AP79" s="3"/>
      <c r="AQ79" s="4"/>
      <c r="AR79" s="4"/>
      <c r="AS79" s="4"/>
      <c r="AT79" s="4"/>
      <c r="BG79" s="4"/>
      <c r="BH79" s="4"/>
      <c r="BI79" s="4"/>
      <c r="BJ79" s="4"/>
      <c r="BK79" s="3"/>
      <c r="BL79" s="4"/>
      <c r="BM79" s="4"/>
      <c r="BN79" s="83"/>
      <c r="BO79" s="67"/>
      <c r="BP79" s="67"/>
      <c r="BQ79" s="9"/>
    </row>
    <row r="80" spans="1:69" ht="17.25" customHeight="1">
      <c r="A80" s="4"/>
      <c r="B80" s="1"/>
      <c r="C80" s="4"/>
      <c r="D80" s="4"/>
      <c r="AL80" s="4"/>
      <c r="AM80" s="4"/>
      <c r="AN80" s="4"/>
      <c r="AO80" s="4"/>
      <c r="AP80" s="3"/>
      <c r="AQ80" s="4"/>
      <c r="AR80" s="4"/>
      <c r="AS80" s="4"/>
      <c r="AT80" s="4"/>
      <c r="BG80" s="4"/>
      <c r="BH80" s="4"/>
      <c r="BI80" s="4"/>
      <c r="BJ80" s="4"/>
      <c r="BK80" s="3"/>
      <c r="BL80" s="4"/>
      <c r="BM80" s="4"/>
      <c r="BN80" s="83"/>
      <c r="BO80" s="67"/>
      <c r="BP80" s="67"/>
      <c r="BQ80" s="9"/>
    </row>
    <row r="81" spans="1:69" ht="17.25" customHeight="1">
      <c r="A81" s="4"/>
      <c r="B81" s="1"/>
      <c r="C81" s="4"/>
      <c r="D81" s="4"/>
      <c r="AL81" s="4"/>
      <c r="AM81" s="4"/>
      <c r="AN81" s="4"/>
      <c r="AO81" s="4"/>
      <c r="AP81" s="3"/>
      <c r="AQ81" s="4"/>
      <c r="AR81" s="4"/>
      <c r="AS81" s="4"/>
      <c r="AT81" s="4"/>
      <c r="BG81" s="4"/>
      <c r="BH81" s="4"/>
      <c r="BI81" s="4"/>
      <c r="BJ81" s="4"/>
      <c r="BK81" s="3"/>
      <c r="BL81" s="4"/>
      <c r="BM81" s="4"/>
      <c r="BN81" s="83"/>
      <c r="BO81" s="67"/>
      <c r="BP81" s="67"/>
      <c r="BQ81" s="9"/>
    </row>
    <row r="82" spans="1:69" ht="17.25" customHeight="1">
      <c r="A82" s="4"/>
      <c r="B82" s="1"/>
      <c r="C82" s="4"/>
      <c r="D82" s="4"/>
      <c r="AL82" s="4"/>
      <c r="AM82" s="4"/>
      <c r="AN82" s="4"/>
      <c r="AO82" s="4"/>
      <c r="AP82" s="3"/>
      <c r="AQ82" s="4"/>
      <c r="AR82" s="4"/>
      <c r="AS82" s="4"/>
      <c r="AT82" s="4"/>
      <c r="BG82" s="4"/>
      <c r="BH82" s="4"/>
      <c r="BI82" s="4"/>
      <c r="BJ82" s="4"/>
      <c r="BK82" s="3"/>
      <c r="BL82" s="4"/>
      <c r="BM82" s="4"/>
      <c r="BN82" s="83"/>
      <c r="BO82" s="67"/>
      <c r="BP82" s="67"/>
      <c r="BQ82" s="9"/>
    </row>
    <row r="83" spans="1:69" ht="17.25" customHeight="1">
      <c r="A83" s="4"/>
      <c r="B83" s="1"/>
      <c r="C83" s="4"/>
      <c r="D83" s="4"/>
      <c r="AL83" s="4"/>
      <c r="AM83" s="4"/>
      <c r="AN83" s="4"/>
      <c r="AO83" s="4"/>
      <c r="AP83" s="3"/>
      <c r="AQ83" s="4"/>
      <c r="AR83" s="4"/>
      <c r="AS83" s="4"/>
      <c r="AT83" s="4"/>
      <c r="BG83" s="4"/>
      <c r="BH83" s="4"/>
      <c r="BI83" s="4"/>
      <c r="BJ83" s="4"/>
      <c r="BK83" s="3"/>
      <c r="BL83" s="4"/>
      <c r="BM83" s="4"/>
      <c r="BN83" s="83"/>
      <c r="BO83" s="67"/>
      <c r="BP83" s="67"/>
      <c r="BQ83" s="9"/>
    </row>
    <row r="84" spans="1:69" ht="17.25" customHeight="1">
      <c r="A84" s="4"/>
      <c r="B84" s="1"/>
      <c r="C84" s="4"/>
      <c r="D84" s="4"/>
      <c r="AL84" s="4"/>
      <c r="AM84" s="4"/>
      <c r="AN84" s="4"/>
      <c r="AO84" s="4"/>
      <c r="AP84" s="3"/>
      <c r="AQ84" s="4"/>
      <c r="AR84" s="4"/>
      <c r="AS84" s="4"/>
      <c r="AT84" s="4"/>
      <c r="BG84" s="4"/>
      <c r="BH84" s="4"/>
      <c r="BI84" s="4"/>
      <c r="BJ84" s="4"/>
      <c r="BK84" s="3"/>
      <c r="BL84" s="4"/>
      <c r="BM84" s="4"/>
      <c r="BN84" s="83"/>
      <c r="BO84" s="67"/>
      <c r="BP84" s="67"/>
      <c r="BQ84" s="9"/>
    </row>
    <row r="85" spans="1:69" ht="17.25" customHeight="1">
      <c r="A85" s="4"/>
      <c r="B85" s="1"/>
      <c r="C85" s="4"/>
      <c r="D85" s="4"/>
      <c r="AL85" s="4"/>
      <c r="AM85" s="4"/>
      <c r="AN85" s="4"/>
      <c r="AO85" s="4"/>
      <c r="AP85" s="3"/>
      <c r="AQ85" s="4"/>
      <c r="AR85" s="4"/>
      <c r="AS85" s="4"/>
      <c r="AT85" s="4"/>
      <c r="BG85" s="4"/>
      <c r="BH85" s="4"/>
      <c r="BI85" s="4"/>
      <c r="BJ85" s="4"/>
      <c r="BK85" s="3"/>
      <c r="BL85" s="4"/>
      <c r="BM85" s="4"/>
      <c r="BN85" s="83"/>
      <c r="BO85" s="67"/>
      <c r="BP85" s="67"/>
      <c r="BQ85" s="9"/>
    </row>
    <row r="86" spans="1:69" ht="17.25" customHeight="1">
      <c r="A86" s="4"/>
      <c r="B86" s="1"/>
      <c r="C86" s="4"/>
      <c r="D86" s="4"/>
      <c r="AL86" s="4"/>
      <c r="AM86" s="4"/>
      <c r="AN86" s="4"/>
      <c r="AO86" s="4"/>
      <c r="AP86" s="3"/>
      <c r="AQ86" s="4"/>
      <c r="AR86" s="4"/>
      <c r="AS86" s="4"/>
      <c r="AT86" s="4"/>
      <c r="BG86" s="4"/>
      <c r="BH86" s="4"/>
      <c r="BI86" s="4"/>
      <c r="BJ86" s="4"/>
      <c r="BK86" s="3"/>
      <c r="BL86" s="4"/>
      <c r="BM86" s="4"/>
      <c r="BN86" s="83"/>
      <c r="BO86" s="67"/>
      <c r="BP86" s="67"/>
      <c r="BQ86" s="9"/>
    </row>
    <row r="87" spans="1:69" ht="17.25" customHeight="1">
      <c r="A87" s="4"/>
      <c r="B87" s="1"/>
      <c r="C87" s="4"/>
      <c r="D87" s="4"/>
      <c r="AL87" s="4"/>
      <c r="AM87" s="4"/>
      <c r="AN87" s="4"/>
      <c r="AO87" s="4"/>
      <c r="AP87" s="3"/>
      <c r="AQ87" s="4"/>
      <c r="AR87" s="4"/>
      <c r="AS87" s="4"/>
      <c r="AT87" s="4"/>
      <c r="BG87" s="4"/>
      <c r="BH87" s="4"/>
      <c r="BI87" s="4"/>
      <c r="BJ87" s="4"/>
      <c r="BK87" s="3"/>
      <c r="BL87" s="4"/>
      <c r="BM87" s="4"/>
      <c r="BN87" s="83"/>
      <c r="BO87" s="67"/>
      <c r="BP87" s="67"/>
      <c r="BQ87" s="9"/>
    </row>
    <row r="88" spans="1:69" ht="17.25" customHeight="1">
      <c r="A88" s="4"/>
      <c r="B88" s="1"/>
      <c r="C88" s="4"/>
      <c r="D88" s="4"/>
      <c r="AL88" s="4"/>
      <c r="AM88" s="4"/>
      <c r="AN88" s="4"/>
      <c r="AO88" s="4"/>
      <c r="AP88" s="3"/>
      <c r="AQ88" s="4"/>
      <c r="AR88" s="4"/>
      <c r="AS88" s="4"/>
      <c r="AT88" s="4"/>
      <c r="BG88" s="4"/>
      <c r="BH88" s="4"/>
      <c r="BI88" s="4"/>
      <c r="BJ88" s="4"/>
      <c r="BK88" s="3"/>
      <c r="BL88" s="4"/>
      <c r="BM88" s="4"/>
      <c r="BN88" s="83"/>
      <c r="BO88" s="67"/>
      <c r="BP88" s="67"/>
      <c r="BQ88" s="9"/>
    </row>
    <row r="89" spans="1:69" ht="17.25" customHeight="1">
      <c r="A89" s="4"/>
      <c r="B89" s="1"/>
      <c r="C89" s="4"/>
      <c r="D89" s="4"/>
      <c r="AL89" s="4"/>
      <c r="AM89" s="4"/>
      <c r="AN89" s="4"/>
      <c r="AO89" s="4"/>
      <c r="AP89" s="3"/>
      <c r="AQ89" s="4"/>
      <c r="AR89" s="4"/>
      <c r="AS89" s="4"/>
      <c r="AT89" s="4"/>
      <c r="BG89" s="4"/>
      <c r="BH89" s="4"/>
      <c r="BI89" s="4"/>
      <c r="BJ89" s="4"/>
      <c r="BK89" s="3"/>
      <c r="BL89" s="4"/>
      <c r="BM89" s="4"/>
      <c r="BN89" s="83"/>
      <c r="BO89" s="67"/>
      <c r="BP89" s="67"/>
      <c r="BQ89" s="9"/>
    </row>
    <row r="90" spans="1:69" ht="17.25" customHeight="1">
      <c r="A90" s="4"/>
      <c r="B90" s="1"/>
      <c r="C90" s="4"/>
      <c r="D90" s="4"/>
      <c r="AL90" s="4"/>
      <c r="AM90" s="4"/>
      <c r="AN90" s="4"/>
      <c r="AO90" s="4"/>
      <c r="AP90" s="3"/>
      <c r="AQ90" s="4"/>
      <c r="AR90" s="4"/>
      <c r="AS90" s="4"/>
      <c r="AT90" s="4"/>
      <c r="BG90" s="4"/>
      <c r="BH90" s="4"/>
      <c r="BI90" s="4"/>
      <c r="BJ90" s="4"/>
      <c r="BK90" s="3"/>
      <c r="BL90" s="4"/>
      <c r="BM90" s="4"/>
      <c r="BN90" s="83"/>
      <c r="BO90" s="67"/>
      <c r="BP90" s="67"/>
      <c r="BQ90" s="9"/>
    </row>
    <row r="91" spans="1:69" ht="17.25" customHeight="1">
      <c r="A91" s="4"/>
      <c r="B91" s="1"/>
      <c r="C91" s="4"/>
      <c r="D91" s="4"/>
      <c r="AL91" s="4"/>
      <c r="AM91" s="4"/>
      <c r="AN91" s="4"/>
      <c r="AO91" s="4"/>
      <c r="AP91" s="3"/>
      <c r="AQ91" s="4"/>
      <c r="AR91" s="4"/>
      <c r="AS91" s="4"/>
      <c r="AT91" s="4"/>
      <c r="BG91" s="4"/>
      <c r="BH91" s="4"/>
      <c r="BI91" s="4"/>
      <c r="BJ91" s="4"/>
      <c r="BK91" s="3"/>
      <c r="BL91" s="4"/>
      <c r="BM91" s="4"/>
      <c r="BN91" s="83"/>
      <c r="BO91" s="67"/>
      <c r="BP91" s="67"/>
      <c r="BQ91" s="9"/>
    </row>
    <row r="92" spans="1:69" ht="17.25" customHeight="1">
      <c r="A92" s="4"/>
      <c r="B92" s="1"/>
      <c r="C92" s="4"/>
      <c r="D92" s="4"/>
      <c r="AL92" s="4"/>
      <c r="AM92" s="4"/>
      <c r="AN92" s="4"/>
      <c r="AO92" s="4"/>
      <c r="AP92" s="3"/>
      <c r="AQ92" s="4"/>
      <c r="AR92" s="4"/>
      <c r="AS92" s="4"/>
      <c r="AT92" s="4"/>
      <c r="BG92" s="4"/>
      <c r="BH92" s="4"/>
      <c r="BI92" s="4"/>
      <c r="BJ92" s="4"/>
      <c r="BK92" s="3"/>
      <c r="BL92" s="4"/>
      <c r="BM92" s="4"/>
      <c r="BN92" s="83"/>
      <c r="BO92" s="67"/>
      <c r="BP92" s="67"/>
      <c r="BQ92" s="9"/>
    </row>
    <row r="93" spans="1:69" ht="17.25" customHeight="1">
      <c r="A93" s="4"/>
      <c r="B93" s="1"/>
      <c r="C93" s="4"/>
      <c r="D93" s="4"/>
      <c r="AL93" s="4"/>
      <c r="AM93" s="4"/>
      <c r="AN93" s="4"/>
      <c r="AO93" s="4"/>
      <c r="AP93" s="3"/>
      <c r="AQ93" s="4"/>
      <c r="AR93" s="4"/>
      <c r="AS93" s="4"/>
      <c r="AT93" s="4"/>
      <c r="BG93" s="4"/>
      <c r="BH93" s="4"/>
      <c r="BI93" s="4"/>
      <c r="BJ93" s="4"/>
      <c r="BK93" s="3"/>
      <c r="BL93" s="4"/>
      <c r="BM93" s="4"/>
      <c r="BN93" s="83"/>
      <c r="BO93" s="67"/>
      <c r="BP93" s="67"/>
      <c r="BQ93" s="9"/>
    </row>
    <row r="94" spans="1:69" ht="17.25" customHeight="1">
      <c r="A94" s="4"/>
      <c r="B94" s="1"/>
      <c r="C94" s="4"/>
      <c r="D94" s="4"/>
      <c r="AL94" s="4"/>
      <c r="AM94" s="4"/>
      <c r="AN94" s="4"/>
      <c r="AO94" s="4"/>
      <c r="AP94" s="3"/>
      <c r="AQ94" s="4"/>
      <c r="AR94" s="4"/>
      <c r="AS94" s="4"/>
      <c r="AT94" s="4"/>
      <c r="BG94" s="4"/>
      <c r="BH94" s="4"/>
      <c r="BI94" s="4"/>
      <c r="BJ94" s="4"/>
      <c r="BK94" s="3"/>
      <c r="BL94" s="4"/>
      <c r="BM94" s="4"/>
      <c r="BN94" s="83"/>
      <c r="BO94" s="67"/>
      <c r="BP94" s="67"/>
      <c r="BQ94" s="9"/>
    </row>
    <row r="95" spans="1:69" ht="17.25" customHeight="1">
      <c r="A95" s="4"/>
      <c r="B95" s="1"/>
      <c r="C95" s="4"/>
      <c r="D95" s="4"/>
      <c r="AL95" s="4"/>
      <c r="AM95" s="4"/>
      <c r="AN95" s="4"/>
      <c r="AO95" s="4"/>
      <c r="AP95" s="3"/>
      <c r="AQ95" s="4"/>
      <c r="AR95" s="4"/>
      <c r="AS95" s="4"/>
      <c r="AT95" s="4"/>
      <c r="BG95" s="4"/>
      <c r="BH95" s="4"/>
      <c r="BI95" s="4"/>
      <c r="BJ95" s="4"/>
      <c r="BK95" s="3"/>
      <c r="BL95" s="4"/>
      <c r="BM95" s="4"/>
      <c r="BN95" s="83"/>
      <c r="BO95" s="67"/>
      <c r="BP95" s="67"/>
      <c r="BQ95" s="9"/>
    </row>
    <row r="96" spans="1:69" ht="17.25" customHeight="1">
      <c r="A96" s="4"/>
      <c r="B96" s="1"/>
      <c r="C96" s="4"/>
      <c r="D96" s="4"/>
      <c r="AL96" s="4"/>
      <c r="AM96" s="4"/>
      <c r="AN96" s="4"/>
      <c r="AO96" s="4"/>
      <c r="AP96" s="3"/>
      <c r="AQ96" s="4"/>
      <c r="AR96" s="4"/>
      <c r="AS96" s="4"/>
      <c r="AT96" s="4"/>
      <c r="BG96" s="4"/>
      <c r="BH96" s="4"/>
      <c r="BI96" s="4"/>
      <c r="BJ96" s="4"/>
      <c r="BK96" s="3"/>
      <c r="BL96" s="4"/>
      <c r="BM96" s="4"/>
      <c r="BN96" s="83"/>
      <c r="BO96" s="67"/>
      <c r="BP96" s="67"/>
      <c r="BQ96" s="9"/>
    </row>
    <row r="97" spans="1:69" ht="17.25" customHeight="1">
      <c r="A97" s="4"/>
      <c r="B97" s="1"/>
      <c r="C97" s="243"/>
      <c r="D97" s="4"/>
      <c r="AL97" s="4"/>
      <c r="AM97" s="4"/>
      <c r="AN97" s="4"/>
      <c r="AO97" s="4"/>
      <c r="AP97" s="3"/>
      <c r="AQ97" s="4"/>
      <c r="AR97" s="4"/>
      <c r="AS97" s="4"/>
      <c r="AT97" s="4"/>
      <c r="BG97" s="4"/>
      <c r="BH97" s="4"/>
      <c r="BI97" s="4"/>
      <c r="BJ97" s="4"/>
      <c r="BK97" s="3"/>
      <c r="BL97" s="4"/>
      <c r="BM97" s="4"/>
      <c r="BN97" s="83"/>
      <c r="BO97" s="67"/>
      <c r="BP97" s="67"/>
      <c r="BQ97" s="9"/>
    </row>
    <row r="98" spans="1:68" ht="17.25" customHeight="1">
      <c r="A98" s="4"/>
      <c r="BN98" s="242"/>
      <c r="BO98" s="67"/>
      <c r="BP98" s="242"/>
    </row>
    <row r="99" spans="1:68" ht="17.25" customHeight="1">
      <c r="A99" s="4"/>
      <c r="BN99" s="242"/>
      <c r="BO99" s="67"/>
      <c r="BP99" s="242"/>
    </row>
    <row r="100" spans="1:68" ht="17.25" customHeight="1">
      <c r="A100" s="4"/>
      <c r="BN100" s="242"/>
      <c r="BO100" s="67"/>
      <c r="BP100" s="242"/>
    </row>
    <row r="101" spans="66:68" ht="17.25" customHeight="1">
      <c r="BN101" s="242"/>
      <c r="BO101" s="67"/>
      <c r="BP101" s="242"/>
    </row>
    <row r="102" spans="66:68" ht="17.25" customHeight="1">
      <c r="BN102" s="242"/>
      <c r="BO102" s="67"/>
      <c r="BP102" s="242"/>
    </row>
    <row r="103" spans="66:68" ht="17.25" customHeight="1">
      <c r="BN103" s="242"/>
      <c r="BO103" s="67"/>
      <c r="BP103" s="242"/>
    </row>
    <row r="104" spans="66:68" ht="17.25" customHeight="1">
      <c r="BN104" s="242"/>
      <c r="BO104" s="67"/>
      <c r="BP104" s="242"/>
    </row>
    <row r="105" spans="66:68" ht="17.25" customHeight="1">
      <c r="BN105" s="242"/>
      <c r="BO105" s="67"/>
      <c r="BP105" s="242"/>
    </row>
    <row r="106" spans="66:68" ht="17.25" customHeight="1">
      <c r="BN106" s="242"/>
      <c r="BO106" s="67"/>
      <c r="BP106" s="242"/>
    </row>
    <row r="107" spans="66:68" ht="17.25" customHeight="1">
      <c r="BN107" s="242"/>
      <c r="BO107" s="67"/>
      <c r="BP107" s="242"/>
    </row>
    <row r="108" spans="66:68" ht="17.25" customHeight="1">
      <c r="BN108" s="242"/>
      <c r="BO108" s="67"/>
      <c r="BP108" s="242"/>
    </row>
    <row r="109" spans="66:68" ht="17.25" customHeight="1">
      <c r="BN109" s="242"/>
      <c r="BO109" s="67"/>
      <c r="BP109" s="242"/>
    </row>
    <row r="110" spans="66:68" ht="17.25" customHeight="1">
      <c r="BN110" s="242"/>
      <c r="BO110" s="67"/>
      <c r="BP110" s="242"/>
    </row>
    <row r="111" spans="66:68" ht="17.25" customHeight="1">
      <c r="BN111" s="242"/>
      <c r="BO111" s="67"/>
      <c r="BP111" s="242"/>
    </row>
    <row r="112" spans="66:68" ht="17.25" customHeight="1">
      <c r="BN112" s="242"/>
      <c r="BO112" s="67"/>
      <c r="BP112" s="242"/>
    </row>
    <row r="113" spans="66:68" ht="17.25" customHeight="1">
      <c r="BN113" s="242"/>
      <c r="BO113" s="67"/>
      <c r="BP113" s="242"/>
    </row>
    <row r="114" spans="66:68" ht="17.25" customHeight="1">
      <c r="BN114" s="242"/>
      <c r="BO114" s="67"/>
      <c r="BP114" s="242"/>
    </row>
    <row r="115" spans="66:68" ht="17.25" customHeight="1">
      <c r="BN115" s="242"/>
      <c r="BO115" s="67"/>
      <c r="BP115" s="242"/>
    </row>
    <row r="116" spans="66:68" ht="17.25" customHeight="1">
      <c r="BN116" s="242"/>
      <c r="BO116" s="67"/>
      <c r="BP116" s="242"/>
    </row>
    <row r="117" spans="66:68" ht="17.25" customHeight="1">
      <c r="BN117" s="242"/>
      <c r="BO117" s="67"/>
      <c r="BP117" s="242"/>
    </row>
    <row r="118" spans="66:68" ht="17.25" customHeight="1">
      <c r="BN118" s="242"/>
      <c r="BO118" s="67"/>
      <c r="BP118" s="242"/>
    </row>
    <row r="119" spans="66:68" ht="17.25" customHeight="1">
      <c r="BN119" s="242"/>
      <c r="BO119" s="67"/>
      <c r="BP119" s="242"/>
    </row>
    <row r="120" spans="66:68" ht="17.25" customHeight="1">
      <c r="BN120" s="242"/>
      <c r="BO120" s="67"/>
      <c r="BP120" s="242"/>
    </row>
    <row r="121" spans="66:68" ht="17.25" customHeight="1">
      <c r="BN121" s="242"/>
      <c r="BO121" s="67"/>
      <c r="BP121" s="242"/>
    </row>
    <row r="122" spans="66:68" ht="17.25" customHeight="1">
      <c r="BN122" s="242"/>
      <c r="BO122" s="67"/>
      <c r="BP122" s="242"/>
    </row>
    <row r="123" spans="66:68" ht="17.25" customHeight="1">
      <c r="BN123" s="242"/>
      <c r="BO123" s="67"/>
      <c r="BP123" s="242"/>
    </row>
    <row r="124" spans="66:68" ht="17.25" customHeight="1">
      <c r="BN124" s="242"/>
      <c r="BO124" s="67"/>
      <c r="BP124" s="242"/>
    </row>
    <row r="125" spans="66:68" ht="17.25" customHeight="1">
      <c r="BN125" s="242"/>
      <c r="BO125" s="67"/>
      <c r="BP125" s="242"/>
    </row>
    <row r="126" spans="66:68" ht="17.25" customHeight="1">
      <c r="BN126" s="242"/>
      <c r="BO126" s="67"/>
      <c r="BP126" s="242"/>
    </row>
    <row r="127" spans="66:68" ht="17.25" customHeight="1">
      <c r="BN127" s="242"/>
      <c r="BO127" s="67"/>
      <c r="BP127" s="242"/>
    </row>
    <row r="128" spans="66:68" ht="17.25" customHeight="1">
      <c r="BN128" s="242"/>
      <c r="BO128" s="67"/>
      <c r="BP128" s="242"/>
    </row>
    <row r="129" spans="66:68" ht="17.25" customHeight="1">
      <c r="BN129" s="242"/>
      <c r="BO129" s="67"/>
      <c r="BP129" s="242"/>
    </row>
    <row r="130" spans="66:68" ht="17.25" customHeight="1">
      <c r="BN130" s="242"/>
      <c r="BO130" s="67"/>
      <c r="BP130" s="242"/>
    </row>
    <row r="131" spans="66:68" ht="17.25" customHeight="1">
      <c r="BN131" s="242"/>
      <c r="BO131" s="67"/>
      <c r="BP131" s="242"/>
    </row>
    <row r="132" spans="66:68" ht="17.25" customHeight="1">
      <c r="BN132" s="242"/>
      <c r="BO132" s="67"/>
      <c r="BP132" s="242"/>
    </row>
    <row r="133" spans="66:68" ht="17.25" customHeight="1">
      <c r="BN133" s="242"/>
      <c r="BO133" s="67"/>
      <c r="BP133" s="242"/>
    </row>
    <row r="134" spans="66:68" ht="17.25" customHeight="1">
      <c r="BN134" s="242"/>
      <c r="BO134" s="67"/>
      <c r="BP134" s="242"/>
    </row>
    <row r="135" spans="66:68" ht="17.25" customHeight="1">
      <c r="BN135" s="242"/>
      <c r="BO135" s="67"/>
      <c r="BP135" s="242"/>
    </row>
    <row r="136" spans="66:68" ht="17.25" customHeight="1">
      <c r="BN136" s="242"/>
      <c r="BO136" s="67"/>
      <c r="BP136" s="242"/>
    </row>
    <row r="137" spans="66:68" ht="17.25" customHeight="1">
      <c r="BN137" s="242"/>
      <c r="BO137" s="67"/>
      <c r="BP137" s="242"/>
    </row>
    <row r="138" spans="66:68" ht="17.25" customHeight="1">
      <c r="BN138" s="242"/>
      <c r="BO138" s="67"/>
      <c r="BP138" s="242"/>
    </row>
    <row r="139" spans="66:68" ht="17.25" customHeight="1">
      <c r="BN139" s="242"/>
      <c r="BO139" s="67"/>
      <c r="BP139" s="242"/>
    </row>
    <row r="140" spans="66:68" ht="17.25" customHeight="1">
      <c r="BN140" s="242"/>
      <c r="BO140" s="67"/>
      <c r="BP140" s="242"/>
    </row>
    <row r="141" spans="66:68" ht="17.25" customHeight="1">
      <c r="BN141" s="242"/>
      <c r="BO141" s="67"/>
      <c r="BP141" s="242"/>
    </row>
    <row r="142" spans="66:68" ht="17.25" customHeight="1">
      <c r="BN142" s="242"/>
      <c r="BO142" s="67"/>
      <c r="BP142" s="242"/>
    </row>
    <row r="143" spans="66:68" ht="17.25" customHeight="1">
      <c r="BN143" s="242"/>
      <c r="BO143" s="67"/>
      <c r="BP143" s="242"/>
    </row>
    <row r="144" spans="66:68" ht="17.25" customHeight="1">
      <c r="BN144" s="242"/>
      <c r="BO144" s="67"/>
      <c r="BP144" s="242"/>
    </row>
    <row r="145" spans="66:68" ht="17.25" customHeight="1">
      <c r="BN145" s="242"/>
      <c r="BO145" s="67"/>
      <c r="BP145" s="242"/>
    </row>
    <row r="146" spans="66:68" ht="17.25" customHeight="1">
      <c r="BN146" s="242"/>
      <c r="BO146" s="67"/>
      <c r="BP146" s="242"/>
    </row>
    <row r="147" spans="66:68" ht="17.25" customHeight="1">
      <c r="BN147" s="242"/>
      <c r="BO147" s="67"/>
      <c r="BP147" s="242"/>
    </row>
    <row r="148" spans="66:68" ht="17.25" customHeight="1">
      <c r="BN148" s="242"/>
      <c r="BO148" s="67"/>
      <c r="BP148" s="242"/>
    </row>
    <row r="149" spans="66:68" ht="17.25" customHeight="1">
      <c r="BN149" s="242"/>
      <c r="BO149" s="67"/>
      <c r="BP149" s="242"/>
    </row>
    <row r="150" spans="66:68" ht="17.25" customHeight="1">
      <c r="BN150" s="242"/>
      <c r="BO150" s="67"/>
      <c r="BP150" s="242"/>
    </row>
    <row r="151" spans="66:68" ht="17.25" customHeight="1">
      <c r="BN151" s="242"/>
      <c r="BO151" s="67"/>
      <c r="BP151" s="242"/>
    </row>
    <row r="152" spans="66:68" ht="17.25" customHeight="1">
      <c r="BN152" s="242"/>
      <c r="BO152" s="67"/>
      <c r="BP152" s="242"/>
    </row>
    <row r="153" spans="66:68" ht="17.25" customHeight="1">
      <c r="BN153" s="242"/>
      <c r="BO153" s="67"/>
      <c r="BP153" s="242"/>
    </row>
    <row r="154" spans="66:68" ht="17.25" customHeight="1">
      <c r="BN154" s="242"/>
      <c r="BO154" s="67"/>
      <c r="BP154" s="242"/>
    </row>
    <row r="155" spans="66:68" ht="17.25" customHeight="1">
      <c r="BN155" s="242"/>
      <c r="BO155" s="67"/>
      <c r="BP155" s="242"/>
    </row>
    <row r="156" spans="66:68" ht="17.25" customHeight="1">
      <c r="BN156" s="242"/>
      <c r="BO156" s="67"/>
      <c r="BP156" s="242"/>
    </row>
    <row r="157" spans="66:68" ht="17.25" customHeight="1">
      <c r="BN157" s="242"/>
      <c r="BO157" s="67"/>
      <c r="BP157" s="242"/>
    </row>
    <row r="158" spans="66:68" ht="17.25" customHeight="1">
      <c r="BN158" s="242"/>
      <c r="BO158" s="67"/>
      <c r="BP158" s="242"/>
    </row>
    <row r="159" spans="66:68" ht="17.25" customHeight="1">
      <c r="BN159" s="242"/>
      <c r="BO159" s="67"/>
      <c r="BP159" s="242"/>
    </row>
    <row r="160" spans="66:68" ht="17.25" customHeight="1">
      <c r="BN160" s="242"/>
      <c r="BO160" s="67"/>
      <c r="BP160" s="242"/>
    </row>
    <row r="161" spans="66:68" ht="17.25" customHeight="1">
      <c r="BN161" s="242"/>
      <c r="BO161" s="67"/>
      <c r="BP161" s="242"/>
    </row>
    <row r="162" spans="66:68" ht="17.25" customHeight="1">
      <c r="BN162" s="242"/>
      <c r="BO162" s="67"/>
      <c r="BP162" s="242"/>
    </row>
    <row r="163" spans="66:68" ht="17.25" customHeight="1">
      <c r="BN163" s="242"/>
      <c r="BO163" s="67"/>
      <c r="BP163" s="242"/>
    </row>
    <row r="164" spans="66:68" ht="17.25" customHeight="1">
      <c r="BN164" s="242"/>
      <c r="BO164" s="67"/>
      <c r="BP164" s="242"/>
    </row>
    <row r="165" spans="66:68" ht="17.25" customHeight="1">
      <c r="BN165" s="242"/>
      <c r="BO165" s="67"/>
      <c r="BP165" s="242"/>
    </row>
    <row r="166" spans="66:68" ht="17.25" customHeight="1">
      <c r="BN166" s="242"/>
      <c r="BO166" s="67"/>
      <c r="BP166" s="242"/>
    </row>
    <row r="167" spans="66:68" ht="17.25" customHeight="1">
      <c r="BN167" s="242"/>
      <c r="BO167" s="67"/>
      <c r="BP167" s="242"/>
    </row>
    <row r="168" spans="66:68" ht="17.25" customHeight="1">
      <c r="BN168" s="242"/>
      <c r="BO168" s="67"/>
      <c r="BP168" s="242"/>
    </row>
    <row r="169" spans="66:68" ht="17.25" customHeight="1">
      <c r="BN169" s="242"/>
      <c r="BO169" s="67"/>
      <c r="BP169" s="242"/>
    </row>
    <row r="170" spans="66:68" ht="17.25" customHeight="1">
      <c r="BN170" s="242"/>
      <c r="BO170" s="67"/>
      <c r="BP170" s="242"/>
    </row>
  </sheetData>
  <mergeCells count="10">
    <mergeCell ref="A1:BT1"/>
    <mergeCell ref="A2:BT2"/>
    <mergeCell ref="A3:BT3"/>
    <mergeCell ref="A4:BT4"/>
    <mergeCell ref="W6:X6"/>
    <mergeCell ref="W7:X7"/>
    <mergeCell ref="W8:X8"/>
    <mergeCell ref="I10:X10"/>
    <mergeCell ref="Z10:AS10"/>
    <mergeCell ref="AU10:BN10"/>
  </mergeCells>
  <conditionalFormatting sqref="E1:I65536 J12:T40 U1:W65536 X1:Y5 X7:X65536 Y6:Y65536 BO1:BP65536 BQ1:BU11 BQ24:BQ31 BQ33:BQ65536 BR14:BS17 BR19:BS65536 BT12:BT65536 BU14:BU17 BU19:BU65536">
    <cfRule type="cellIs" priority="1" dxfId="0" operator="equal" stopIfTrue="1">
      <formula>100</formula>
    </cfRule>
  </conditionalFormatting>
  <conditionalFormatting sqref="J1:T11 J41:T65536 Z1:BN65536 BQ12:BQ13 BQ15:BQ23 BQ32">
    <cfRule type="cellIs" priority="2" dxfId="1" operator="equal" stopIfTrue="1">
      <formula>100</formula>
    </cfRule>
  </conditionalFormatting>
  <conditionalFormatting sqref="BQ14">
    <cfRule type="cellIs" priority="3" dxfId="3" operator="equal" stopIfTrue="1">
      <formula>100</formula>
    </cfRule>
  </conditionalFormatting>
  <printOptions horizontalCentered="1"/>
  <pageMargins left="0" right="0" top="0.75" bottom="0.5" header="0.5118055555555555" footer="0.5118055555555555"/>
  <pageSetup fitToHeight="5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GA-2</dc:creator>
  <cp:keywords/>
  <dc:description/>
  <cp:lastModifiedBy/>
  <cp:lastPrinted>2010-05-19T17:25:56Z</cp:lastPrinted>
  <dcterms:created xsi:type="dcterms:W3CDTF">2008-06-28T14:37:44Z</dcterms:created>
  <dcterms:modified xsi:type="dcterms:W3CDTF">2010-05-19T22:31:38Z</dcterms:modified>
  <cp:category/>
  <cp:version/>
  <cp:contentType/>
  <cp:contentStatus/>
  <cp:revision>1</cp:revision>
</cp:coreProperties>
</file>